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1010" activeTab="4"/>
  </bookViews>
  <sheets>
    <sheet name="部门收支总表" sheetId="1" r:id="rId1"/>
    <sheet name="部门收入总表" sheetId="2" r:id="rId2"/>
    <sheet name="部门支出总表" sheetId="3" r:id="rId3"/>
    <sheet name="部门财政拨款收支总表" sheetId="4" r:id="rId4"/>
    <sheet name="一般公共预算支出表" sheetId="5" r:id="rId5"/>
    <sheet name="一般公共预算基本支出表" sheetId="6" r:id="rId6"/>
    <sheet name="“三公”经费预算表       " sheetId="7" r:id="rId7"/>
    <sheet name="政府性基金预算支出表" sheetId="8" r:id="rId8"/>
    <sheet name="整体支出绩效目标表" sheetId="9" r:id="rId9"/>
  </sheets>
  <definedNames>
    <definedName name="_xlnm.Print_Area" localSheetId="6">'“三公”经费预算表							'!$A$1:$H$4</definedName>
    <definedName name="_xlnm.Print_Area" localSheetId="3">'部门财政拨款收支总表'!$A$2:$F$29</definedName>
    <definedName name="_xlnm.Print_Area" localSheetId="1">'部门收入总表'!$A$1:$P$11</definedName>
    <definedName name="_xlnm.Print_Area" localSheetId="0">'部门收支总表'!$A$2:$D$29</definedName>
    <definedName name="_xlnm.Print_Area" localSheetId="2">'部门支出总表'!$A$1:$E$11</definedName>
    <definedName name="_xlnm.Print_Area" localSheetId="5">'一般公共预算基本支出表'!$A$1:$B$4</definedName>
    <definedName name="_xlnm.Print_Area" localSheetId="4">'一般公共预算支出表'!$A$1:$E$12</definedName>
    <definedName name="_xlnm.Print_Titles" localSheetId="6">'“三公”经费预算表							'!$1:$4</definedName>
    <definedName name="_xlnm.Print_Titles" localSheetId="3">'部门财政拨款收支总表'!$1:$4</definedName>
    <definedName name="_xlnm.Print_Titles" localSheetId="1">'部门收入总表'!$1:$4</definedName>
    <definedName name="_xlnm.Print_Titles" localSheetId="0">'部门收支总表'!$1:$4</definedName>
    <definedName name="_xlnm.Print_Titles" localSheetId="5">'一般公共预算基本支出表'!$1:$4</definedName>
    <definedName name="_xlnm.Print_Titles" localSheetId="4">'一般公共预算支出表'!$1:$4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<sst xmlns="http://schemas.openxmlformats.org/spreadsheetml/2006/main" count="257" uniqueCount="176">
  <si>
    <t>单位名称：</t>
  </si>
  <si>
    <t>单位：元</t>
  </si>
  <si>
    <t>收                        入</t>
  </si>
  <si>
    <t>支                        出</t>
  </si>
  <si>
    <t>项                    目</t>
  </si>
  <si>
    <t>本年预算</t>
  </si>
  <si>
    <t>一、基本住处财政拨款（减抵支收入后）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</si>
  <si>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</si>
  <si>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</si>
  <si>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</si>
  <si>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</si>
  <si>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</si>
  <si>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</si>
  <si>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</si>
  <si>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</si>
  <si>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</si>
  <si>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</si>
  <si>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</si>
  <si>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</si>
  <si>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</si>
  <si>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</si>
  <si>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</si>
  <si>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</si>
  <si>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</si>
  <si>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</si>
  <si>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</si>
  <si>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</si>
  <si>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</si>
  <si>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五、事业单位经营服务性收入</t>
  </si>
  <si>
    <t>十二、交通运输支出</t>
  </si>
  <si>
    <t>六、其他收入</t>
  </si>
  <si>
    <t>十三、资源勘探信息等支出</t>
  </si>
  <si>
    <t>七、上级补助收入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</si>
  <si>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</si>
  <si>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</si>
  <si>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</si>
  <si>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</si>
  <si>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</si>
  <si>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</si>
  <si>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</si>
  <si>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</si>
  <si>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二十二、转移性支出</t>
  </si>
  <si>
    <t>本年收入合计</t>
  </si>
  <si>
    <t>本年支出合计</t>
  </si>
  <si>
    <t>十、上年结转</t>
  </si>
  <si>
    <t>二十三、结转下年</t>
  </si>
  <si>
    <t>收入合计</t>
  </si>
  <si>
    <t>支出总计</t>
  </si>
  <si>
    <t>科目</t>
  </si>
  <si>
    <t>总计</t>
  </si>
  <si>
    <t>基本支出财政拨款（减抵支收入后）</t>
  </si>
  <si>
    <t>纳入预算管理的非税收入拨款</t>
  </si>
  <si>
    <t>专项资金拨款</t>
  </si>
  <si>
    <t>政府性基金收入项资金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</si>
  <si>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</si>
  <si>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</si>
  <si>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</si>
  <si>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</si>
  <si>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</si>
  <si>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</si>
  <si>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</si>
  <si>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</si>
  <si>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</si>
  <si>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</si>
  <si>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</si>
  <si>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</si>
  <si>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</si>
  <si>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科目编码</t>
  </si>
  <si>
    <t>合计</t>
  </si>
  <si>
    <t>基本支出</t>
  </si>
  <si>
    <t>项目支出</t>
  </si>
  <si>
    <t>收             入</t>
  </si>
  <si>
    <t>支                           出</t>
  </si>
  <si>
    <t>项      目</t>
  </si>
  <si>
    <t>项          目</t>
  </si>
  <si>
    <t>一般公共预算拨款</t>
  </si>
  <si>
    <t>政府性基金预算拨款</t>
  </si>
  <si>
    <t>一、本年收入</t>
  </si>
  <si>
    <t xml:space="preserve">   1.一般公共预算拨款</t>
  </si>
  <si>
    <t xml:space="preserve">   2.政府性基金预算拨款</t>
  </si>
  <si>
    <t>二、上年结转</t>
  </si>
  <si>
    <t xml:space="preserve">        本年支出合计</t>
  </si>
  <si>
    <t>功能分类科目</t>
  </si>
  <si>
    <t>一般公共预算基本支出表</t>
  </si>
  <si>
    <t>经济分类科目</t>
  </si>
  <si>
    <t>小计</t>
  </si>
  <si>
    <t>“三公”经费预算表</t>
  </si>
  <si>
    <t>单位名称</t>
  </si>
  <si>
    <t>因公出国（境）费</t>
  </si>
  <si>
    <t>公务接待费</t>
  </si>
  <si>
    <t>公务用车费</t>
  </si>
  <si>
    <t>备注</t>
  </si>
  <si>
    <t>公务用车运行维护费</t>
  </si>
  <si>
    <t>公务用车购置费</t>
  </si>
  <si>
    <t>政府基金支出表</t>
  </si>
  <si>
    <t>本年政府性基金预算支出数</t>
  </si>
  <si>
    <t>整体支出绩效目标表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</si>
  <si>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</si>
  <si>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</si>
  <si>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</si>
  <si>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</si>
  <si>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</si>
  <si>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</si>
  <si>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</si>
  <si>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</si>
  <si>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</si>
  <si>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</si>
  <si>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</si>
  <si>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</si>
  <si>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</si>
  <si>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</si>
  <si>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</si>
  <si>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单位名称：隆回县林业局</t>
  </si>
  <si>
    <t>隆回县林业局</t>
  </si>
  <si>
    <t>213</t>
  </si>
  <si>
    <t>2130201</t>
  </si>
  <si>
    <t>21302</t>
  </si>
  <si>
    <t>2130202</t>
  </si>
  <si>
    <t>合计</t>
  </si>
  <si>
    <t>农林水支出</t>
  </si>
  <si>
    <t>林业</t>
  </si>
  <si>
    <t>行政运行（林业）</t>
  </si>
  <si>
    <t>一般行政管理事务（林业）</t>
  </si>
  <si>
    <t>单位：元</t>
  </si>
  <si>
    <r>
      <t>2018年</t>
    </r>
    <r>
      <rPr>
        <b/>
        <sz val="18"/>
        <rFont val="宋体"/>
        <family val="0"/>
      </rPr>
      <t>部门财政拨款收支总表</t>
    </r>
  </si>
  <si>
    <r>
      <t>2018年</t>
    </r>
    <r>
      <rPr>
        <b/>
        <sz val="18"/>
        <rFont val="宋体"/>
        <family val="0"/>
      </rPr>
      <t>部门支出总表</t>
    </r>
  </si>
  <si>
    <r>
      <t>2018年</t>
    </r>
    <r>
      <rPr>
        <b/>
        <sz val="18"/>
        <rFont val="宋体"/>
        <family val="0"/>
      </rPr>
      <t>部门收入总表</t>
    </r>
  </si>
  <si>
    <r>
      <t>2018年</t>
    </r>
    <r>
      <rPr>
        <b/>
        <sz val="18"/>
        <rFont val="宋体"/>
        <family val="0"/>
      </rPr>
      <t>部门收支总表</t>
    </r>
  </si>
  <si>
    <t xml:space="preserve">2018年一般公共预算支出表    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</si>
  <si>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</si>
  <si>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</si>
  <si>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</si>
  <si>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</si>
  <si>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</si>
  <si>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</si>
  <si>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</si>
  <si>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</si>
  <si>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</si>
  <si>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</si>
  <si>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</si>
  <si>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</si>
  <si>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</si>
  <si>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</si>
  <si>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</si>
  <si>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</si>
  <si>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</si>
  <si>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</si>
  <si>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</si>
  <si>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</si>
  <si>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</si>
  <si>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</si>
  <si>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</si>
  <si>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</si>
  <si>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</si>
  <si>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</si>
  <si>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</si>
  <si>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</si>
  <si>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</si>
  <si>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</si>
  <si>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 xml:space="preserve">其他商品服务支出 </t>
  </si>
  <si>
    <t>生活补助</t>
  </si>
  <si>
    <t>住房公积金</t>
  </si>
  <si>
    <t>其他对个人和家庭的补助支出</t>
  </si>
  <si>
    <t>其他交通费用</t>
  </si>
  <si>
    <t>伤残补助</t>
  </si>
  <si>
    <t>基层党建经费</t>
  </si>
  <si>
    <t>其他工资福利支出（含回民补助、医疗补助）</t>
  </si>
  <si>
    <t>税金及附加费用</t>
  </si>
  <si>
    <t>其他支出</t>
  </si>
  <si>
    <t>对个人和家庭的补助支出小计</t>
  </si>
  <si>
    <t>资本性支出小计</t>
  </si>
  <si>
    <t xml:space="preserve">       办公设备购置</t>
  </si>
  <si>
    <t>县林业局以生态建设为中心、以发展现代林业为重点、以改革创新为动力，大力实施林业项目建设，切实加强森林资源的培育、保护和利用。贯彻执行中央和省、市、县有关生态环境建设、森林资源保护和国土绿化的方针、政策、法律、法规和行政规章；实施全县的林业行政执法。研究拟定全县林业发展战略、中长期发展规划并组织实施；监督全县林业资金的管理和使用。开展全县植树造林和封山育林工作；指导全县国营林场、林业工作站及基层林业机构的建设和管理。组织、指导全县森林资源的管理；监督林木、竹木的凭证采伐与运输；组织指导林地、林权管理并对依法应由国家、省、市和县批准的林地征用、占用进行初审。组织协调、指导监督全县森林防火工作，发布森林火灾信息，指导管理全县森林公安工作；指导、协调、监督查处破坏森林资源和国家重点保护野生动植物资源的重大案件；组织、指导全县森林病虫害防治、检疫。</t>
  </si>
  <si>
    <t>严格落实县委、且政府关于党政机关厉行节约的有关要求，既有效保障机关运转，又坚决制止铺张浪费，切实规范公务消费行为，努力降低行政成本，压减一般性支出，保障重点支出，不断优化支出结构。</t>
  </si>
  <si>
    <t>严格执行中央八项规定和省委九项规定，坚持“两个务必”，发扬艰苦奋斗精神，带头过紧日子，严控公用经费，力争把经费用在刀刃上。结合我局的实际情况，落实资金计划的编制，切实做到合理安排预算收支。始终坚持“拨款按进度、支出按计划、开支按标准”的原则，各股室及下属单位配合局财务股做到坚持少花钱、多办事、增收节支、保重点的要求，圆满完成全年任务。</t>
  </si>
  <si>
    <t>1、依法行政：做好干部普法，全年宣传一次 以上，宣传率98%以上。林业行政案件审核，处罚决定执行检查，准确率99%以上。                                      2、交办件办理：完成县委、政府、信访局及主要领导的交办工作。                                
3、财政资金管理：整体支出4266.35万元，其中：基本支出预算3181.35万元 ，项目支出750万元。                     
4、优化经济发展环境：做到“四有、五公开、无六乱”按时报送相关信息、报表；认真开展“发展环境优化年”活动，扎实开展“三项”活动；严格进行专项执法整治，规范涉企检查收费，确保重点工程项目建设环境优化。规范权力运行制度建设，行政审批的规范化、电子化，减少行政事业性收费，规范各类检查，办事公开和效率，工作人员服务态度等。
5、专项业务工作：2018年预脱贫83户231人。基础设施建：完成村道2.7公里水泥硬化,投资180万。产业发展：完成油茶造林300亩；完成油茶林新造10000亩、面上造林20000亩、石漠化造林4000亩、木材战略储备1000亩；将村集体林83900亩纳入天然林保护工程；贫困人口人均增收1500元以上。易地扶贫搬迁:解决28户100名易地搬迁户住房通水通电问题。将28户100名易地搬迁户全部入住新房。
6、全面小康建设：搞好林业小康健设，2018年全县森林覆盖率达59.67% ，森林增长率4.06%。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</si>
</sst>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;;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0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sz val="10"/>
      <color indexed="8"/>
      <name val="宋体"/>
      <family val="0"/>
    </font>
    <font>
      <sz val="11"/>
      <name val="宋体"/>
      <family val="0"/>
    </font>
    <font>
      <sz val="7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3" fillId="0" borderId="0" xfId="0" applyFont="1" applyFill="1" applyAlignment="1">
      <alignment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80" fontId="5" fillId="33" borderId="15" xfId="0" applyNumberFormat="1" applyFont="1" applyFill="1" applyBorder="1" applyAlignment="1" applyProtection="1">
      <alignment vertical="center" wrapText="1"/>
      <protection/>
    </xf>
    <xf numFmtId="4" fontId="5" fillId="33" borderId="15" xfId="0" applyNumberFormat="1" applyFont="1" applyFill="1" applyBorder="1" applyAlignment="1" applyProtection="1">
      <alignment horizontal="right" vertical="center" wrapText="1"/>
      <protection/>
    </xf>
    <xf numFmtId="4" fontId="5" fillId="33" borderId="9" xfId="0" applyNumberFormat="1" applyFont="1" applyFill="1" applyBorder="1" applyAlignment="1" applyProtection="1">
      <alignment horizontal="right" vertical="center" wrapText="1"/>
      <protection/>
    </xf>
    <xf numFmtId="49" fontId="0" fillId="33" borderId="15" xfId="0" applyNumberFormat="1" applyFont="1" applyFill="1" applyBorder="1" applyAlignment="1" applyProtection="1">
      <alignment horizontal="right" vertical="center" wrapText="1"/>
      <protection/>
    </xf>
    <xf numFmtId="4" fontId="5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33" borderId="15" xfId="0" applyNumberFormat="1" applyFont="1" applyFill="1" applyBorder="1" applyAlignment="1" applyProtection="1">
      <alignment vertical="center" wrapText="1"/>
      <protection/>
    </xf>
    <xf numFmtId="0" fontId="0" fillId="33" borderId="0" xfId="0" applyFill="1" applyAlignment="1">
      <alignment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33" borderId="15" xfId="0" applyNumberFormat="1" applyFont="1" applyFill="1" applyBorder="1" applyAlignment="1" applyProtection="1">
      <alignment horizontal="left" vertical="center"/>
      <protection/>
    </xf>
    <xf numFmtId="49" fontId="0" fillId="33" borderId="11" xfId="0" applyNumberFormat="1" applyFont="1" applyFill="1" applyBorder="1" applyAlignment="1" applyProtection="1">
      <alignment horizontal="left" vertical="center"/>
      <protection/>
    </xf>
    <xf numFmtId="1" fontId="0" fillId="33" borderId="15" xfId="0" applyNumberFormat="1" applyFont="1" applyFill="1" applyBorder="1" applyAlignment="1" applyProtection="1">
      <alignment horizontal="right" vertical="center"/>
      <protection/>
    </xf>
    <xf numFmtId="1" fontId="0" fillId="33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33" borderId="11" xfId="0" applyNumberFormat="1" applyFont="1" applyFill="1" applyBorder="1" applyAlignment="1" applyProtection="1">
      <alignment horizontal="right" vertical="center" wrapText="1"/>
      <protection/>
    </xf>
    <xf numFmtId="49" fontId="5" fillId="33" borderId="13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 horizontal="right"/>
    </xf>
    <xf numFmtId="0" fontId="5" fillId="0" borderId="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right" vertical="center" wrapText="1"/>
    </xf>
    <xf numFmtId="1" fontId="0" fillId="33" borderId="15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" fontId="0" fillId="33" borderId="15" xfId="0" applyNumberFormat="1" applyFont="1" applyFill="1" applyBorder="1" applyAlignment="1" applyProtection="1">
      <alignment horizontal="right" vertical="center" wrapText="1"/>
      <protection/>
    </xf>
    <xf numFmtId="0" fontId="0" fillId="33" borderId="15" xfId="0" applyFill="1" applyBorder="1" applyAlignment="1">
      <alignment horizontal="left" vertical="center" wrapText="1"/>
    </xf>
    <xf numFmtId="1" fontId="0" fillId="33" borderId="15" xfId="0" applyNumberForma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33" borderId="15" xfId="0" applyNumberFormat="1" applyFill="1" applyBorder="1" applyAlignment="1" applyProtection="1">
      <alignment horizontal="left" vertical="center" wrapText="1"/>
      <protection/>
    </xf>
    <xf numFmtId="1" fontId="0" fillId="33" borderId="15" xfId="0" applyNumberFormat="1" applyFont="1" applyFill="1" applyBorder="1" applyAlignment="1" applyProtection="1">
      <alignment horizontal="right" wrapText="1"/>
      <protection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49" fontId="0" fillId="0" borderId="15" xfId="0" applyNumberFormat="1" applyBorder="1" applyAlignment="1">
      <alignment/>
    </xf>
    <xf numFmtId="49" fontId="0" fillId="0" borderId="15" xfId="0" applyNumberFormat="1" applyFill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15" xfId="0" applyNumberFormat="1" applyFont="1" applyFill="1" applyBorder="1" applyAlignment="1">
      <alignment/>
    </xf>
    <xf numFmtId="49" fontId="0" fillId="33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" fontId="0" fillId="33" borderId="15" xfId="0" applyNumberFormat="1" applyFill="1" applyBorder="1" applyAlignment="1">
      <alignment horizontal="right" vertical="center"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right"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left" vertical="center" wrapText="1"/>
    </xf>
    <xf numFmtId="1" fontId="5" fillId="33" borderId="15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Font="1" applyFill="1" applyBorder="1" applyAlignment="1">
      <alignment horizontal="left" vertical="center" wrapText="1"/>
    </xf>
    <xf numFmtId="1" fontId="5" fillId="33" borderId="9" xfId="0" applyNumberFormat="1" applyFont="1" applyFill="1" applyBorder="1" applyAlignment="1">
      <alignment horizontal="right" vertical="center" wrapText="1"/>
    </xf>
    <xf numFmtId="1" fontId="5" fillId="33" borderId="9" xfId="0" applyNumberFormat="1" applyFont="1" applyFill="1" applyBorder="1" applyAlignment="1" applyProtection="1">
      <alignment horizontal="right" vertical="center" wrapText="1"/>
      <protection/>
    </xf>
    <xf numFmtId="1" fontId="5" fillId="33" borderId="13" xfId="0" applyNumberFormat="1" applyFont="1" applyFill="1" applyBorder="1" applyAlignment="1" applyProtection="1">
      <alignment horizontal="right" vertical="center" wrapText="1"/>
      <protection/>
    </xf>
    <xf numFmtId="1" fontId="5" fillId="33" borderId="18" xfId="0" applyNumberFormat="1" applyFont="1" applyFill="1" applyBorder="1" applyAlignment="1" applyProtection="1">
      <alignment horizontal="right" vertical="center" wrapText="1"/>
      <protection/>
    </xf>
    <xf numFmtId="1" fontId="5" fillId="33" borderId="20" xfId="0" applyNumberFormat="1" applyFont="1" applyFill="1" applyBorder="1" applyAlignment="1" applyProtection="1">
      <alignment horizontal="right" vertical="center" wrapText="1"/>
      <protection/>
    </xf>
    <xf numFmtId="0" fontId="5" fillId="33" borderId="15" xfId="0" applyFont="1" applyFill="1" applyBorder="1" applyAlignment="1">
      <alignment horizontal="left" vertical="center" wrapText="1"/>
    </xf>
    <xf numFmtId="1" fontId="5" fillId="33" borderId="13" xfId="0" applyNumberFormat="1" applyFont="1" applyFill="1" applyBorder="1" applyAlignment="1">
      <alignment horizontal="right" vertical="center" wrapText="1"/>
    </xf>
    <xf numFmtId="1" fontId="5" fillId="33" borderId="15" xfId="0" applyNumberFormat="1" applyFont="1" applyFill="1" applyBorder="1" applyAlignment="1">
      <alignment horizontal="right" vertical="center" wrapText="1"/>
    </xf>
    <xf numFmtId="1" fontId="5" fillId="33" borderId="16" xfId="0" applyNumberFormat="1" applyFont="1" applyFill="1" applyBorder="1" applyAlignment="1">
      <alignment horizontal="right" vertical="center" wrapText="1"/>
    </xf>
    <xf numFmtId="1" fontId="5" fillId="33" borderId="14" xfId="0" applyNumberFormat="1" applyFont="1" applyFill="1" applyBorder="1" applyAlignment="1" applyProtection="1">
      <alignment horizontal="right" vertical="center" wrapText="1"/>
      <protection/>
    </xf>
    <xf numFmtId="1" fontId="5" fillId="33" borderId="17" xfId="0" applyNumberFormat="1" applyFont="1" applyFill="1" applyBorder="1" applyAlignment="1" applyProtection="1">
      <alignment horizontal="right" vertical="center" wrapText="1"/>
      <protection/>
    </xf>
    <xf numFmtId="1" fontId="5" fillId="33" borderId="21" xfId="0" applyNumberFormat="1" applyFont="1" applyFill="1" applyBorder="1" applyAlignment="1" applyProtection="1">
      <alignment horizontal="right" vertical="center" wrapText="1"/>
      <protection/>
    </xf>
    <xf numFmtId="1" fontId="5" fillId="33" borderId="22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Font="1" applyBorder="1" applyAlignment="1">
      <alignment horizontal="left" vertical="center" wrapText="1"/>
    </xf>
    <xf numFmtId="1" fontId="5" fillId="0" borderId="15" xfId="0" applyNumberFormat="1" applyFont="1" applyBorder="1" applyAlignment="1">
      <alignment horizontal="right" vertical="center" wrapText="1"/>
    </xf>
    <xf numFmtId="0" fontId="8" fillId="0" borderId="15" xfId="0" applyFont="1" applyFill="1" applyBorder="1" applyAlignment="1">
      <alignment horizontal="left" vertical="center" shrinkToFit="1"/>
    </xf>
    <xf numFmtId="0" fontId="8" fillId="0" borderId="15" xfId="0" applyFont="1" applyFill="1" applyBorder="1" applyAlignment="1">
      <alignment horizontal="left" vertical="center" indent="2" shrinkToFit="1"/>
    </xf>
    <xf numFmtId="0" fontId="8" fillId="0" borderId="15" xfId="0" applyFont="1" applyFill="1" applyBorder="1" applyAlignment="1">
      <alignment vertical="center" shrinkToFit="1"/>
    </xf>
    <xf numFmtId="0" fontId="5" fillId="33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1" fontId="5" fillId="33" borderId="15" xfId="0" applyNumberFormat="1" applyFont="1" applyFill="1" applyBorder="1" applyAlignment="1" applyProtection="1">
      <alignment horizontal="center" vertical="center" wrapText="1"/>
      <protection/>
    </xf>
    <xf numFmtId="1" fontId="5" fillId="33" borderId="13" xfId="0" applyNumberFormat="1" applyFont="1" applyFill="1" applyBorder="1" applyAlignment="1" applyProtection="1">
      <alignment horizontal="center" vertical="center" wrapText="1"/>
      <protection/>
    </xf>
    <xf numFmtId="1" fontId="5" fillId="33" borderId="9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49" fontId="5" fillId="33" borderId="15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180" fontId="5" fillId="33" borderId="15" xfId="0" applyNumberFormat="1" applyFont="1" applyFill="1" applyBorder="1" applyAlignment="1" applyProtection="1">
      <alignment vertical="center" wrapText="1"/>
      <protection/>
    </xf>
    <xf numFmtId="3" fontId="5" fillId="33" borderId="15" xfId="0" applyNumberFormat="1" applyFont="1" applyFill="1" applyBorder="1" applyAlignment="1" applyProtection="1">
      <alignment horizontal="right" vertical="center" wrapText="1"/>
      <protection/>
    </xf>
    <xf numFmtId="1" fontId="0" fillId="33" borderId="9" xfId="0" applyNumberFormat="1" applyFont="1" applyFill="1" applyBorder="1" applyAlignment="1" applyProtection="1">
      <alignment horizontal="center" vertical="center"/>
      <protection/>
    </xf>
    <xf numFmtId="0" fontId="49" fillId="0" borderId="15" xfId="0" applyFont="1" applyBorder="1" applyAlignment="1">
      <alignment vertical="top" wrapText="1"/>
    </xf>
    <xf numFmtId="0" fontId="10" fillId="0" borderId="0" xfId="0" applyFont="1" applyAlignment="1">
      <alignment/>
    </xf>
    <xf numFmtId="0" fontId="9" fillId="33" borderId="15" xfId="0" applyNumberFormat="1" applyFont="1" applyFill="1" applyBorder="1" applyAlignment="1" applyProtection="1">
      <alignment vertical="top" wrapText="1"/>
      <protection/>
    </xf>
    <xf numFmtId="0" fontId="49" fillId="0" borderId="15" xfId="0" applyFont="1" applyBorder="1" applyAlignment="1">
      <alignment vertical="top" wrapText="1"/>
    </xf>
    <xf numFmtId="0" fontId="5" fillId="33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0" fillId="33" borderId="9" xfId="0" applyNumberFormat="1" applyFont="1" applyFill="1" applyBorder="1" applyAlignment="1" applyProtection="1">
      <alignment horizontal="center" vertical="center"/>
      <protection/>
    </xf>
    <xf numFmtId="49" fontId="0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33" borderId="9" xfId="0" applyNumberForma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GridLines="0" showZeros="0" zoomScalePageLayoutView="0" workbookViewId="0" topLeftCell="A1">
      <selection activeCell="A1" sqref="A1:D1"/>
    </sheetView>
  </sheetViews>
  <sheetFormatPr defaultColWidth="9.16015625" defaultRowHeight="12.75" customHeight="1"/>
  <cols>
    <col min="1" max="1" width="41.83203125" style="0" customWidth="1"/>
    <col min="2" max="2" width="26.5" style="0" customWidth="1"/>
    <col min="3" max="3" width="36.33203125" style="0" customWidth="1"/>
    <col min="4" max="4" width="28" style="0" customWidth="1"/>
  </cols>
  <sheetData>
    <row r="1" spans="1:4" ht="21" customHeight="1">
      <c r="A1" s="115" t="s">
        <v>127</v>
      </c>
      <c r="B1" s="116"/>
      <c r="C1" s="116"/>
      <c r="D1" s="116"/>
    </row>
    <row r="2" spans="1:4" s="21" customFormat="1" ht="12" customHeight="1">
      <c r="A2" s="66" t="s">
        <v>112</v>
      </c>
      <c r="B2" s="66"/>
      <c r="C2" s="66"/>
      <c r="D2" s="67" t="s">
        <v>1</v>
      </c>
    </row>
    <row r="3" spans="1:4" ht="15" customHeight="1">
      <c r="A3" s="117" t="s">
        <v>2</v>
      </c>
      <c r="B3" s="117"/>
      <c r="C3" s="117" t="s">
        <v>3</v>
      </c>
      <c r="D3" s="117"/>
    </row>
    <row r="4" spans="1:4" ht="16.5" customHeight="1">
      <c r="A4" s="63" t="s">
        <v>4</v>
      </c>
      <c r="B4" s="64" t="s">
        <v>5</v>
      </c>
      <c r="C4" s="64" t="s">
        <v>4</v>
      </c>
      <c r="D4" s="64" t="s">
        <v>5</v>
      </c>
    </row>
    <row r="5" spans="1:4" s="21" customFormat="1" ht="16.5" customHeight="1">
      <c r="A5" s="49" t="s">
        <v>6</v>
      </c>
      <c r="B5" s="48">
        <v>28312321</v>
      </c>
      <c r="C5" s="49" t="s">
        <v>7</v>
      </c>
      <c r="D5" s="48"/>
    </row>
    <row r="6" spans="1:4" s="21" customFormat="1" ht="16.5" customHeight="1">
      <c r="A6" s="49" t="s">
        <v>8</v>
      </c>
      <c r="B6" s="48">
        <f>B7+B8+B9+B10+B11</f>
        <v>10621240</v>
      </c>
      <c r="C6" s="49" t="s">
        <v>9</v>
      </c>
      <c r="D6" s="48"/>
    </row>
    <row r="7" spans="1:4" s="21" customFormat="1" ht="16.5" customHeight="1">
      <c r="A7" s="49" t="s">
        <v>10</v>
      </c>
      <c r="B7" s="48"/>
      <c r="C7" s="49" t="s">
        <v>11</v>
      </c>
      <c r="D7" s="48"/>
    </row>
    <row r="8" spans="1:4" s="21" customFormat="1" ht="16.5" customHeight="1">
      <c r="A8" s="49" t="s">
        <v>12</v>
      </c>
      <c r="B8" s="48">
        <v>165000</v>
      </c>
      <c r="C8" s="49" t="s">
        <v>13</v>
      </c>
      <c r="D8" s="48"/>
    </row>
    <row r="9" spans="1:4" s="21" customFormat="1" ht="16.5" customHeight="1">
      <c r="A9" s="49" t="s">
        <v>14</v>
      </c>
      <c r="B9" s="48">
        <v>10136240</v>
      </c>
      <c r="C9" s="49" t="s">
        <v>15</v>
      </c>
      <c r="D9" s="48"/>
    </row>
    <row r="10" spans="1:4" s="21" customFormat="1" ht="16.5" customHeight="1">
      <c r="A10" s="49" t="s">
        <v>16</v>
      </c>
      <c r="B10" s="48">
        <v>320000</v>
      </c>
      <c r="C10" s="49" t="s">
        <v>17</v>
      </c>
      <c r="D10" s="48"/>
    </row>
    <row r="11" spans="1:4" s="21" customFormat="1" ht="16.5" customHeight="1">
      <c r="A11" s="49" t="s">
        <v>18</v>
      </c>
      <c r="B11" s="48"/>
      <c r="C11" s="49" t="s">
        <v>19</v>
      </c>
      <c r="D11" s="48">
        <f>B29</f>
        <v>42663561</v>
      </c>
    </row>
    <row r="12" spans="1:4" s="21" customFormat="1" ht="16.5" customHeight="1">
      <c r="A12" s="49" t="s">
        <v>20</v>
      </c>
      <c r="B12" s="48">
        <f>B13+B14</f>
        <v>380000</v>
      </c>
      <c r="C12" s="49" t="s">
        <v>21</v>
      </c>
      <c r="D12" s="48"/>
    </row>
    <row r="13" spans="1:4" s="21" customFormat="1" ht="16.5" customHeight="1">
      <c r="A13" s="49" t="s">
        <v>22</v>
      </c>
      <c r="B13" s="48"/>
      <c r="C13" s="49" t="s">
        <v>23</v>
      </c>
      <c r="D13" s="48"/>
    </row>
    <row r="14" spans="1:4" s="21" customFormat="1" ht="16.5" customHeight="1">
      <c r="A14" s="49" t="s">
        <v>24</v>
      </c>
      <c r="B14" s="48">
        <v>380000</v>
      </c>
      <c r="C14" s="49" t="s">
        <v>25</v>
      </c>
      <c r="D14" s="48"/>
    </row>
    <row r="15" spans="1:4" s="21" customFormat="1" ht="16.5" customHeight="1">
      <c r="A15" s="49" t="s">
        <v>26</v>
      </c>
      <c r="B15" s="48"/>
      <c r="C15" s="49" t="s">
        <v>27</v>
      </c>
      <c r="D15" s="48"/>
    </row>
    <row r="16" spans="1:4" s="21" customFormat="1" ht="16.5" customHeight="1">
      <c r="A16" s="49" t="s">
        <v>28</v>
      </c>
      <c r="B16" s="48"/>
      <c r="C16" s="49" t="s">
        <v>29</v>
      </c>
      <c r="D16" s="48"/>
    </row>
    <row r="17" spans="1:4" s="21" customFormat="1" ht="16.5" customHeight="1">
      <c r="A17" s="49" t="s">
        <v>30</v>
      </c>
      <c r="B17" s="48"/>
      <c r="C17" s="49" t="s">
        <v>31</v>
      </c>
      <c r="D17" s="48"/>
    </row>
    <row r="18" spans="1:4" s="21" customFormat="1" ht="16.5" customHeight="1">
      <c r="A18" s="49" t="s">
        <v>32</v>
      </c>
      <c r="B18" s="48">
        <v>3350000</v>
      </c>
      <c r="C18" s="49" t="s">
        <v>33</v>
      </c>
      <c r="D18" s="48"/>
    </row>
    <row r="19" spans="1:4" s="21" customFormat="1" ht="16.5" customHeight="1">
      <c r="A19" s="49"/>
      <c r="B19" s="50"/>
      <c r="C19" s="49" t="s">
        <v>34</v>
      </c>
      <c r="D19" s="48"/>
    </row>
    <row r="20" spans="1:4" s="21" customFormat="1" ht="16.5" customHeight="1">
      <c r="A20" s="49"/>
      <c r="B20" s="50"/>
      <c r="C20" s="49" t="s">
        <v>35</v>
      </c>
      <c r="D20" s="48"/>
    </row>
    <row r="21" spans="1:4" s="21" customFormat="1" ht="16.5" customHeight="1">
      <c r="A21" s="49"/>
      <c r="B21" s="50"/>
      <c r="C21" s="49" t="s">
        <v>36</v>
      </c>
      <c r="D21" s="48"/>
    </row>
    <row r="22" spans="1:4" s="21" customFormat="1" ht="16.5" customHeight="1">
      <c r="A22" s="49"/>
      <c r="B22" s="50"/>
      <c r="C22" s="49" t="s">
        <v>37</v>
      </c>
      <c r="D22" s="48"/>
    </row>
    <row r="23" spans="1:4" s="21" customFormat="1" ht="16.5" customHeight="1">
      <c r="A23" s="49"/>
      <c r="B23" s="50"/>
      <c r="C23" s="49" t="s">
        <v>38</v>
      </c>
      <c r="D23" s="48"/>
    </row>
    <row r="24" spans="1:4" s="21" customFormat="1" ht="16.5" customHeight="1">
      <c r="A24" s="49"/>
      <c r="B24" s="50"/>
      <c r="C24" s="49" t="s">
        <v>39</v>
      </c>
      <c r="D24" s="48"/>
    </row>
    <row r="25" spans="1:4" s="21" customFormat="1" ht="16.5" customHeight="1">
      <c r="A25" s="49"/>
      <c r="B25" s="50"/>
      <c r="C25" s="49" t="s">
        <v>40</v>
      </c>
      <c r="D25" s="48"/>
    </row>
    <row r="26" spans="1:4" s="21" customFormat="1" ht="16.5" customHeight="1">
      <c r="A26" s="49"/>
      <c r="B26" s="50"/>
      <c r="C26" s="49" t="s">
        <v>41</v>
      </c>
      <c r="D26" s="48"/>
    </row>
    <row r="27" spans="1:4" s="21" customFormat="1" ht="16.5" customHeight="1">
      <c r="A27" s="49" t="s">
        <v>42</v>
      </c>
      <c r="B27" s="48"/>
      <c r="C27" s="49" t="s">
        <v>43</v>
      </c>
      <c r="D27" s="48"/>
    </row>
    <row r="28" spans="1:4" s="21" customFormat="1" ht="16.5" customHeight="1">
      <c r="A28" s="49" t="s">
        <v>44</v>
      </c>
      <c r="B28" s="48"/>
      <c r="C28" s="49" t="s">
        <v>45</v>
      </c>
      <c r="D28" s="65"/>
    </row>
    <row r="29" spans="1:4" s="21" customFormat="1" ht="16.5" customHeight="1">
      <c r="A29" s="49" t="s">
        <v>46</v>
      </c>
      <c r="B29" s="48">
        <f>B5+B6+B12+B15+B16+B17+B18</f>
        <v>42663561</v>
      </c>
      <c r="C29" s="49" t="s">
        <v>47</v>
      </c>
      <c r="D29" s="48">
        <f>B29</f>
        <v>42663561</v>
      </c>
    </row>
    <row r="34" ht="12.75" customHeight="1">
      <c r="B34" s="29"/>
    </row>
  </sheetData>
  <sheetProtection/>
  <mergeCells count="3">
    <mergeCell ref="A1:D1"/>
    <mergeCell ref="A3:B3"/>
    <mergeCell ref="C3:D3"/>
  </mergeCells>
  <printOptions/>
  <pageMargins left="0.75" right="0.75" top="0.21" bottom="0.6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zoomScalePageLayoutView="0" workbookViewId="0" topLeftCell="A1">
      <selection activeCell="B7" sqref="B7"/>
    </sheetView>
  </sheetViews>
  <sheetFormatPr defaultColWidth="9.16015625" defaultRowHeight="12.75" customHeight="1"/>
  <cols>
    <col min="1" max="1" width="13" style="0" customWidth="1"/>
    <col min="2" max="2" width="28.5" style="0" customWidth="1"/>
    <col min="3" max="3" width="11.33203125" style="0" customWidth="1"/>
    <col min="4" max="4" width="12.5" style="0" customWidth="1"/>
    <col min="5" max="5" width="9.16015625" style="0" customWidth="1"/>
    <col min="6" max="6" width="10" style="0" customWidth="1"/>
    <col min="7" max="7" width="10.5" style="0" customWidth="1"/>
    <col min="8" max="8" width="9.16015625" style="0" customWidth="1"/>
    <col min="9" max="9" width="7.83203125" style="0" customWidth="1"/>
    <col min="10" max="10" width="7.33203125" style="0" customWidth="1"/>
    <col min="11" max="11" width="8.16015625" style="0" customWidth="1"/>
    <col min="12" max="12" width="6.66015625" style="0" customWidth="1"/>
    <col min="13" max="13" width="7" style="0" customWidth="1"/>
    <col min="14" max="14" width="5.66015625" style="0" customWidth="1"/>
    <col min="15" max="15" width="10.5" style="0" customWidth="1"/>
    <col min="16" max="16" width="5.66015625" style="0" customWidth="1"/>
  </cols>
  <sheetData>
    <row r="1" spans="1:16" ht="42" customHeight="1">
      <c r="A1" s="115" t="s">
        <v>126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5" s="21" customFormat="1" ht="12.75" customHeight="1">
      <c r="A2" s="21" t="s">
        <v>0</v>
      </c>
      <c r="B2" s="21" t="s">
        <v>113</v>
      </c>
      <c r="O2" s="21" t="s">
        <v>1</v>
      </c>
    </row>
    <row r="3" spans="1:16" ht="17.25" customHeight="1">
      <c r="A3" s="118" t="s">
        <v>48</v>
      </c>
      <c r="B3" s="118"/>
      <c r="C3" s="118" t="s">
        <v>49</v>
      </c>
      <c r="D3" s="120" t="s">
        <v>50</v>
      </c>
      <c r="E3" s="118" t="s">
        <v>51</v>
      </c>
      <c r="F3" s="118"/>
      <c r="G3" s="118"/>
      <c r="H3" s="118"/>
      <c r="I3" s="120"/>
      <c r="J3" s="118" t="s">
        <v>52</v>
      </c>
      <c r="K3" s="118"/>
      <c r="L3" s="121" t="s">
        <v>53</v>
      </c>
      <c r="M3" s="118" t="s">
        <v>54</v>
      </c>
      <c r="N3" s="118" t="s">
        <v>55</v>
      </c>
      <c r="O3" s="118" t="s">
        <v>56</v>
      </c>
      <c r="P3" s="118" t="s">
        <v>57</v>
      </c>
    </row>
    <row r="4" spans="1:17" ht="52.5" customHeight="1">
      <c r="A4" s="46" t="s">
        <v>58</v>
      </c>
      <c r="B4" s="46" t="s">
        <v>59</v>
      </c>
      <c r="C4" s="119"/>
      <c r="D4" s="119"/>
      <c r="E4" s="47" t="s">
        <v>60</v>
      </c>
      <c r="F4" s="33" t="s">
        <v>61</v>
      </c>
      <c r="G4" s="33" t="s">
        <v>62</v>
      </c>
      <c r="H4" s="33" t="s">
        <v>63</v>
      </c>
      <c r="I4" s="33" t="s">
        <v>64</v>
      </c>
      <c r="J4" s="33" t="s">
        <v>65</v>
      </c>
      <c r="K4" s="33" t="s">
        <v>66</v>
      </c>
      <c r="L4" s="119"/>
      <c r="M4" s="119"/>
      <c r="N4" s="119"/>
      <c r="O4" s="119"/>
      <c r="P4" s="119"/>
      <c r="Q4" s="29"/>
    </row>
    <row r="5" spans="1:17" ht="24" customHeight="1">
      <c r="A5" s="122" t="s">
        <v>118</v>
      </c>
      <c r="B5" s="123"/>
      <c r="C5" s="68">
        <f>C6</f>
        <v>42663561</v>
      </c>
      <c r="D5" s="68">
        <f aca="true" t="shared" si="0" ref="D5:O5">D6</f>
        <v>28312321</v>
      </c>
      <c r="E5" s="68">
        <f t="shared" si="0"/>
        <v>0</v>
      </c>
      <c r="F5" s="68">
        <f t="shared" si="0"/>
        <v>165000</v>
      </c>
      <c r="G5" s="68">
        <f t="shared" si="0"/>
        <v>10136240</v>
      </c>
      <c r="H5" s="68">
        <f t="shared" si="0"/>
        <v>320000</v>
      </c>
      <c r="I5" s="68">
        <f t="shared" si="0"/>
        <v>0</v>
      </c>
      <c r="J5" s="68">
        <f t="shared" si="0"/>
        <v>0</v>
      </c>
      <c r="K5" s="68">
        <f t="shared" si="0"/>
        <v>380000</v>
      </c>
      <c r="L5" s="68">
        <f t="shared" si="0"/>
        <v>0</v>
      </c>
      <c r="M5" s="68">
        <f t="shared" si="0"/>
        <v>0</v>
      </c>
      <c r="N5" s="68">
        <f t="shared" si="0"/>
        <v>0</v>
      </c>
      <c r="O5" s="68">
        <f t="shared" si="0"/>
        <v>3350000</v>
      </c>
      <c r="P5" s="51"/>
      <c r="Q5" s="29"/>
    </row>
    <row r="6" spans="1:16" s="21" customFormat="1" ht="22.5" customHeight="1">
      <c r="A6" s="52" t="s">
        <v>114</v>
      </c>
      <c r="B6" s="60" t="s">
        <v>119</v>
      </c>
      <c r="C6" s="53">
        <f>C7</f>
        <v>42663561</v>
      </c>
      <c r="D6" s="53">
        <f aca="true" t="shared" si="1" ref="D6:O6">D7</f>
        <v>28312321</v>
      </c>
      <c r="E6" s="53">
        <f t="shared" si="1"/>
        <v>0</v>
      </c>
      <c r="F6" s="53">
        <f t="shared" si="1"/>
        <v>165000</v>
      </c>
      <c r="G6" s="53">
        <f t="shared" si="1"/>
        <v>10136240</v>
      </c>
      <c r="H6" s="53">
        <f t="shared" si="1"/>
        <v>320000</v>
      </c>
      <c r="I6" s="53">
        <f t="shared" si="1"/>
        <v>0</v>
      </c>
      <c r="J6" s="53">
        <f t="shared" si="1"/>
        <v>0</v>
      </c>
      <c r="K6" s="53">
        <f t="shared" si="1"/>
        <v>380000</v>
      </c>
      <c r="L6" s="53">
        <f t="shared" si="1"/>
        <v>0</v>
      </c>
      <c r="M6" s="53">
        <f t="shared" si="1"/>
        <v>0</v>
      </c>
      <c r="N6" s="53">
        <f t="shared" si="1"/>
        <v>0</v>
      </c>
      <c r="O6" s="53">
        <f t="shared" si="1"/>
        <v>3350000</v>
      </c>
      <c r="P6" s="53"/>
    </row>
    <row r="7" spans="1:17" ht="22.5" customHeight="1">
      <c r="A7" s="58" t="s">
        <v>116</v>
      </c>
      <c r="B7" s="61" t="s">
        <v>120</v>
      </c>
      <c r="C7" s="55">
        <f>C8+C9</f>
        <v>42663561</v>
      </c>
      <c r="D7" s="55">
        <f aca="true" t="shared" si="2" ref="D7:O7">D8+D9</f>
        <v>28312321</v>
      </c>
      <c r="E7" s="55">
        <f t="shared" si="2"/>
        <v>0</v>
      </c>
      <c r="F7" s="55">
        <f t="shared" si="2"/>
        <v>165000</v>
      </c>
      <c r="G7" s="55">
        <f t="shared" si="2"/>
        <v>10136240</v>
      </c>
      <c r="H7" s="55">
        <f t="shared" si="2"/>
        <v>320000</v>
      </c>
      <c r="I7" s="55">
        <f t="shared" si="2"/>
        <v>0</v>
      </c>
      <c r="J7" s="55">
        <f t="shared" si="2"/>
        <v>0</v>
      </c>
      <c r="K7" s="55">
        <f t="shared" si="2"/>
        <v>380000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55">
        <f t="shared" si="2"/>
        <v>3350000</v>
      </c>
      <c r="P7" s="55"/>
      <c r="Q7" s="29"/>
    </row>
    <row r="8" spans="1:16" ht="22.5" customHeight="1">
      <c r="A8" s="58" t="s">
        <v>115</v>
      </c>
      <c r="B8" s="62" t="s">
        <v>121</v>
      </c>
      <c r="C8" s="55">
        <f>SUM(D8:O8)</f>
        <v>42283561</v>
      </c>
      <c r="D8" s="54">
        <v>28312321</v>
      </c>
      <c r="E8" s="55"/>
      <c r="F8" s="55">
        <v>165000</v>
      </c>
      <c r="G8" s="55">
        <v>10136240</v>
      </c>
      <c r="H8" s="55">
        <v>320000</v>
      </c>
      <c r="I8" s="55"/>
      <c r="J8" s="55"/>
      <c r="K8" s="55"/>
      <c r="L8" s="55"/>
      <c r="M8" s="54"/>
      <c r="N8" s="55"/>
      <c r="O8" s="54">
        <v>3350000</v>
      </c>
      <c r="P8" s="55"/>
    </row>
    <row r="9" spans="1:16" ht="22.5" customHeight="1">
      <c r="A9" s="59" t="s">
        <v>117</v>
      </c>
      <c r="B9" s="62" t="s">
        <v>122</v>
      </c>
      <c r="C9" s="55">
        <f>SUM(D9:O9)</f>
        <v>380000</v>
      </c>
      <c r="D9" s="55"/>
      <c r="E9" s="55"/>
      <c r="F9" s="55"/>
      <c r="G9" s="54"/>
      <c r="H9" s="54"/>
      <c r="I9" s="54"/>
      <c r="J9" s="54"/>
      <c r="K9" s="54">
        <v>380000</v>
      </c>
      <c r="L9" s="54"/>
      <c r="M9" s="54"/>
      <c r="N9" s="54"/>
      <c r="O9" s="54"/>
      <c r="P9" s="54"/>
    </row>
    <row r="10" spans="1:16" ht="22.5" customHeight="1">
      <c r="A10" s="57"/>
      <c r="B10" s="54"/>
      <c r="C10" s="54"/>
      <c r="D10" s="55"/>
      <c r="E10" s="54"/>
      <c r="F10" s="55"/>
      <c r="G10" s="54"/>
      <c r="H10" s="54"/>
      <c r="I10" s="54"/>
      <c r="J10" s="54"/>
      <c r="K10" s="54"/>
      <c r="L10" s="54"/>
      <c r="M10" s="54"/>
      <c r="N10" s="54"/>
      <c r="O10" s="54"/>
      <c r="P10" s="54"/>
    </row>
    <row r="11" spans="1:16" ht="22.5" customHeight="1">
      <c r="A11" s="56"/>
      <c r="B11" s="54"/>
      <c r="C11" s="54"/>
      <c r="D11" s="55"/>
      <c r="E11" s="55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</row>
    <row r="12" spans="2:6" ht="12.75" customHeight="1">
      <c r="B12" s="29"/>
      <c r="E12" s="29"/>
      <c r="F12" s="29"/>
    </row>
    <row r="13" spans="3:5" ht="12.75" customHeight="1">
      <c r="C13" s="29"/>
      <c r="E13" s="29"/>
    </row>
    <row r="14" spans="5:6" ht="12.75" customHeight="1">
      <c r="E14" s="29"/>
      <c r="F14" s="29"/>
    </row>
    <row r="15" ht="12.75" customHeight="1">
      <c r="D15" s="29"/>
    </row>
    <row r="17" ht="12.75" customHeight="1">
      <c r="E17" s="29"/>
    </row>
  </sheetData>
  <sheetProtection/>
  <mergeCells count="12">
    <mergeCell ref="A5:B5"/>
    <mergeCell ref="O3:O4"/>
    <mergeCell ref="P3:P4"/>
    <mergeCell ref="A1:P1"/>
    <mergeCell ref="A3:B3"/>
    <mergeCell ref="E3:I3"/>
    <mergeCell ref="J3:K3"/>
    <mergeCell ref="C3:C4"/>
    <mergeCell ref="D3:D4"/>
    <mergeCell ref="L3:L4"/>
    <mergeCell ref="M3:M4"/>
    <mergeCell ref="N3:N4"/>
  </mergeCells>
  <printOptions/>
  <pageMargins left="0.75" right="0.75" top="0.21" bottom="0.61" header="0.5" footer="0.5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zoomScalePageLayoutView="0" workbookViewId="0" topLeftCell="A1">
      <selection activeCell="C8" sqref="C8"/>
    </sheetView>
  </sheetViews>
  <sheetFormatPr defaultColWidth="9.16015625" defaultRowHeight="12.75" customHeight="1"/>
  <cols>
    <col min="1" max="1" width="27" style="0" customWidth="1"/>
    <col min="2" max="2" width="24.66015625" style="0" customWidth="1"/>
    <col min="3" max="3" width="24.5" style="0" customWidth="1"/>
    <col min="4" max="4" width="21.66015625" style="0" customWidth="1"/>
    <col min="5" max="5" width="23.66015625" style="0" customWidth="1"/>
  </cols>
  <sheetData>
    <row r="1" spans="1:5" ht="45" customHeight="1">
      <c r="A1" s="115" t="s">
        <v>125</v>
      </c>
      <c r="B1" s="116"/>
      <c r="C1" s="116"/>
      <c r="D1" s="116"/>
      <c r="E1" s="116"/>
    </row>
    <row r="2" spans="1:5" s="21" customFormat="1" ht="21.75" customHeight="1">
      <c r="A2" s="69" t="s">
        <v>112</v>
      </c>
      <c r="E2" s="70" t="s">
        <v>123</v>
      </c>
    </row>
    <row r="3" spans="1:5" ht="17.25" customHeight="1">
      <c r="A3" s="22" t="s">
        <v>67</v>
      </c>
      <c r="B3" s="22" t="s">
        <v>59</v>
      </c>
      <c r="C3" s="22" t="s">
        <v>68</v>
      </c>
      <c r="D3" s="22" t="s">
        <v>69</v>
      </c>
      <c r="E3" s="22" t="s">
        <v>70</v>
      </c>
    </row>
    <row r="4" spans="1:5" s="21" customFormat="1" ht="22.5" customHeight="1">
      <c r="A4" s="124" t="s">
        <v>118</v>
      </c>
      <c r="B4" s="125"/>
      <c r="C4" s="45">
        <f>D4+E4</f>
        <v>42663561</v>
      </c>
      <c r="D4" s="45">
        <f>D5</f>
        <v>34163561</v>
      </c>
      <c r="E4" s="45">
        <f>E5</f>
        <v>8500000</v>
      </c>
    </row>
    <row r="5" spans="1:5" ht="22.5" customHeight="1">
      <c r="A5" s="52" t="s">
        <v>114</v>
      </c>
      <c r="B5" s="60" t="s">
        <v>119</v>
      </c>
      <c r="C5" s="45">
        <f>D5+E5</f>
        <v>42663561</v>
      </c>
      <c r="D5" s="104">
        <f>D6</f>
        <v>34163561</v>
      </c>
      <c r="E5" s="104">
        <f>E6</f>
        <v>8500000</v>
      </c>
    </row>
    <row r="6" spans="1:5" ht="22.5" customHeight="1">
      <c r="A6" s="58" t="s">
        <v>116</v>
      </c>
      <c r="B6" s="61" t="s">
        <v>120</v>
      </c>
      <c r="C6" s="45">
        <f>D6+E6</f>
        <v>42663561</v>
      </c>
      <c r="D6" s="104">
        <f>D7+D8</f>
        <v>34163561</v>
      </c>
      <c r="E6" s="104">
        <f>E7+E8</f>
        <v>8500000</v>
      </c>
    </row>
    <row r="7" spans="1:5" ht="22.5" customHeight="1">
      <c r="A7" s="58" t="s">
        <v>115</v>
      </c>
      <c r="B7" s="62" t="s">
        <v>121</v>
      </c>
      <c r="C7" s="45">
        <f>D7+E7</f>
        <v>41979562</v>
      </c>
      <c r="D7" s="104">
        <f>31509562+2350000</f>
        <v>33859562</v>
      </c>
      <c r="E7" s="104">
        <f>7120000+1000000</f>
        <v>8120000</v>
      </c>
    </row>
    <row r="8" spans="1:5" ht="22.5" customHeight="1">
      <c r="A8" s="59" t="s">
        <v>117</v>
      </c>
      <c r="B8" s="62" t="s">
        <v>122</v>
      </c>
      <c r="C8" s="45">
        <f>D8+E8</f>
        <v>683999</v>
      </c>
      <c r="D8" s="104">
        <v>303999</v>
      </c>
      <c r="E8" s="104">
        <v>380000</v>
      </c>
    </row>
    <row r="9" spans="1:5" ht="22.5" customHeight="1">
      <c r="A9" s="55"/>
      <c r="B9" s="55"/>
      <c r="C9" s="55"/>
      <c r="D9" s="55"/>
      <c r="E9" s="55"/>
    </row>
    <row r="10" spans="1:5" ht="22.5" customHeight="1">
      <c r="A10" s="54"/>
      <c r="B10" s="54"/>
      <c r="C10" s="55"/>
      <c r="D10" s="54"/>
      <c r="E10" s="54"/>
    </row>
    <row r="11" spans="1:5" ht="22.5" customHeight="1">
      <c r="A11" s="54"/>
      <c r="B11" s="54"/>
      <c r="C11" s="55"/>
      <c r="D11" s="54"/>
      <c r="E11" s="54"/>
    </row>
    <row r="12" spans="2:3" ht="12.75" customHeight="1">
      <c r="B12" s="29"/>
      <c r="C12" s="29"/>
    </row>
    <row r="13" spans="2:3" ht="12.75" customHeight="1">
      <c r="B13" s="29"/>
      <c r="C13" s="29"/>
    </row>
    <row r="14" spans="3:5" ht="12.75" customHeight="1">
      <c r="C14" s="29"/>
      <c r="E14" s="29"/>
    </row>
    <row r="15" spans="2:3" ht="12.75" customHeight="1">
      <c r="B15" s="29"/>
      <c r="C15" s="29"/>
    </row>
    <row r="17" ht="12.75" customHeight="1">
      <c r="C17" s="29"/>
    </row>
  </sheetData>
  <sheetProtection/>
  <mergeCells count="2">
    <mergeCell ref="A1:E1"/>
    <mergeCell ref="A4:B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zoomScalePageLayoutView="0" workbookViewId="0" topLeftCell="A4">
      <selection activeCell="E12" sqref="E12"/>
    </sheetView>
  </sheetViews>
  <sheetFormatPr defaultColWidth="9.16015625" defaultRowHeight="12.75" customHeight="1"/>
  <cols>
    <col min="1" max="1" width="27.83203125" style="0" customWidth="1"/>
    <col min="2" max="2" width="13.16015625" style="0" customWidth="1"/>
    <col min="3" max="3" width="36.83203125" style="0" customWidth="1"/>
    <col min="4" max="4" width="16.33203125" style="0" customWidth="1"/>
    <col min="5" max="5" width="15.33203125" style="0" customWidth="1"/>
    <col min="6" max="7" width="13.16015625" style="0" customWidth="1"/>
    <col min="8" max="8" width="9.5" style="0" bestFit="1" customWidth="1"/>
  </cols>
  <sheetData>
    <row r="1" spans="1:6" ht="24" customHeight="1">
      <c r="A1" s="115" t="s">
        <v>124</v>
      </c>
      <c r="B1" s="116"/>
      <c r="C1" s="116"/>
      <c r="D1" s="116"/>
      <c r="E1" s="116"/>
      <c r="F1" s="116"/>
    </row>
    <row r="2" spans="1:6" s="21" customFormat="1" ht="10.5" customHeight="1">
      <c r="A2" s="71" t="s">
        <v>112</v>
      </c>
      <c r="B2" s="43"/>
      <c r="C2" s="43"/>
      <c r="D2" s="43"/>
      <c r="E2" s="43"/>
      <c r="F2" s="44" t="s">
        <v>1</v>
      </c>
    </row>
    <row r="3" spans="1:6" ht="17.25" customHeight="1">
      <c r="A3" s="118" t="s">
        <v>71</v>
      </c>
      <c r="B3" s="120"/>
      <c r="C3" s="118" t="s">
        <v>72</v>
      </c>
      <c r="D3" s="118"/>
      <c r="E3" s="118"/>
      <c r="F3" s="118"/>
    </row>
    <row r="4" spans="1:6" ht="22.5" customHeight="1">
      <c r="A4" s="72" t="s">
        <v>73</v>
      </c>
      <c r="B4" s="73" t="s">
        <v>5</v>
      </c>
      <c r="C4" s="74" t="s">
        <v>74</v>
      </c>
      <c r="D4" s="74" t="s">
        <v>49</v>
      </c>
      <c r="E4" s="73" t="s">
        <v>75</v>
      </c>
      <c r="F4" s="73" t="s">
        <v>76</v>
      </c>
    </row>
    <row r="5" spans="1:6" s="21" customFormat="1" ht="16.5" customHeight="1">
      <c r="A5" s="75" t="s">
        <v>77</v>
      </c>
      <c r="B5" s="100">
        <f>B6</f>
        <v>39313561</v>
      </c>
      <c r="C5" s="77" t="s">
        <v>7</v>
      </c>
      <c r="D5" s="78"/>
      <c r="E5" s="79"/>
      <c r="F5" s="76"/>
    </row>
    <row r="6" spans="1:6" s="21" customFormat="1" ht="16.5" customHeight="1">
      <c r="A6" s="75" t="s">
        <v>78</v>
      </c>
      <c r="B6" s="101">
        <f>42663561-3350000</f>
        <v>39313561</v>
      </c>
      <c r="C6" s="77" t="s">
        <v>9</v>
      </c>
      <c r="D6" s="78"/>
      <c r="E6" s="81"/>
      <c r="F6" s="80"/>
    </row>
    <row r="7" spans="1:6" s="21" customFormat="1" ht="16.5" customHeight="1">
      <c r="A7" s="75" t="s">
        <v>79</v>
      </c>
      <c r="B7" s="80"/>
      <c r="C7" s="77" t="s">
        <v>11</v>
      </c>
      <c r="D7" s="78"/>
      <c r="E7" s="76"/>
      <c r="F7" s="82"/>
    </row>
    <row r="8" spans="1:6" s="21" customFormat="1" ht="16.5" customHeight="1">
      <c r="A8" s="83"/>
      <c r="B8" s="84"/>
      <c r="C8" s="83" t="s">
        <v>13</v>
      </c>
      <c r="D8" s="78"/>
      <c r="E8" s="80"/>
      <c r="F8" s="82"/>
    </row>
    <row r="9" spans="1:6" s="21" customFormat="1" ht="16.5" customHeight="1">
      <c r="A9" s="83"/>
      <c r="B9" s="85"/>
      <c r="C9" s="83" t="s">
        <v>15</v>
      </c>
      <c r="D9" s="78"/>
      <c r="E9" s="80"/>
      <c r="F9" s="82"/>
    </row>
    <row r="10" spans="1:6" s="21" customFormat="1" ht="16.5" customHeight="1">
      <c r="A10" s="83"/>
      <c r="B10" s="85"/>
      <c r="C10" s="83" t="s">
        <v>17</v>
      </c>
      <c r="D10" s="78"/>
      <c r="E10" s="80"/>
      <c r="F10" s="82"/>
    </row>
    <row r="11" spans="1:6" s="21" customFormat="1" ht="16.5" customHeight="1">
      <c r="A11" s="83"/>
      <c r="B11" s="85"/>
      <c r="C11" s="83" t="s">
        <v>19</v>
      </c>
      <c r="D11" s="78"/>
      <c r="E11" s="80"/>
      <c r="F11" s="82"/>
    </row>
    <row r="12" spans="1:6" s="21" customFormat="1" ht="16.5" customHeight="1">
      <c r="A12" s="83"/>
      <c r="B12" s="85"/>
      <c r="C12" s="83" t="s">
        <v>21</v>
      </c>
      <c r="D12" s="78"/>
      <c r="E12" s="80"/>
      <c r="F12" s="82"/>
    </row>
    <row r="13" spans="1:6" s="21" customFormat="1" ht="16.5" customHeight="1">
      <c r="A13" s="83"/>
      <c r="B13" s="85"/>
      <c r="C13" s="83" t="s">
        <v>23</v>
      </c>
      <c r="D13" s="78"/>
      <c r="E13" s="80"/>
      <c r="F13" s="82"/>
    </row>
    <row r="14" spans="1:6" s="21" customFormat="1" ht="16.5" customHeight="1">
      <c r="A14" s="83"/>
      <c r="B14" s="85"/>
      <c r="C14" s="83" t="s">
        <v>25</v>
      </c>
      <c r="D14" s="78"/>
      <c r="E14" s="80"/>
      <c r="F14" s="82"/>
    </row>
    <row r="15" spans="1:6" s="21" customFormat="1" ht="16.5" customHeight="1">
      <c r="A15" s="83"/>
      <c r="B15" s="85"/>
      <c r="C15" s="83" t="s">
        <v>27</v>
      </c>
      <c r="D15" s="102">
        <f>B6</f>
        <v>39313561</v>
      </c>
      <c r="E15" s="101">
        <f>D15</f>
        <v>39313561</v>
      </c>
      <c r="F15" s="82"/>
    </row>
    <row r="16" spans="1:6" s="21" customFormat="1" ht="16.5" customHeight="1">
      <c r="A16" s="83"/>
      <c r="B16" s="85"/>
      <c r="C16" s="83" t="s">
        <v>29</v>
      </c>
      <c r="D16" s="102"/>
      <c r="E16" s="101"/>
      <c r="F16" s="82"/>
    </row>
    <row r="17" spans="1:6" s="21" customFormat="1" ht="16.5" customHeight="1">
      <c r="A17" s="83"/>
      <c r="B17" s="85"/>
      <c r="C17" s="83" t="s">
        <v>31</v>
      </c>
      <c r="D17" s="78"/>
      <c r="E17" s="80"/>
      <c r="F17" s="82"/>
    </row>
    <row r="18" spans="1:6" s="21" customFormat="1" ht="16.5" customHeight="1">
      <c r="A18" s="83"/>
      <c r="B18" s="85"/>
      <c r="C18" s="83" t="s">
        <v>33</v>
      </c>
      <c r="D18" s="78"/>
      <c r="E18" s="80"/>
      <c r="F18" s="82"/>
    </row>
    <row r="19" spans="1:6" s="21" customFormat="1" ht="16.5" customHeight="1">
      <c r="A19" s="83"/>
      <c r="B19" s="86"/>
      <c r="C19" s="83" t="s">
        <v>34</v>
      </c>
      <c r="D19" s="78"/>
      <c r="E19" s="80"/>
      <c r="F19" s="82"/>
    </row>
    <row r="20" spans="1:6" s="21" customFormat="1" ht="16.5" customHeight="1">
      <c r="A20" s="75" t="s">
        <v>80</v>
      </c>
      <c r="B20" s="76"/>
      <c r="C20" s="77" t="s">
        <v>35</v>
      </c>
      <c r="D20" s="78"/>
      <c r="E20" s="80"/>
      <c r="F20" s="82"/>
    </row>
    <row r="21" spans="1:6" s="21" customFormat="1" ht="16.5" customHeight="1">
      <c r="A21" s="83"/>
      <c r="B21" s="84"/>
      <c r="C21" s="83" t="s">
        <v>36</v>
      </c>
      <c r="D21" s="78"/>
      <c r="E21" s="80"/>
      <c r="F21" s="82"/>
    </row>
    <row r="22" spans="1:6" s="21" customFormat="1" ht="16.5" customHeight="1">
      <c r="A22" s="83"/>
      <c r="B22" s="85"/>
      <c r="C22" s="83" t="s">
        <v>37</v>
      </c>
      <c r="D22" s="78"/>
      <c r="E22" s="80"/>
      <c r="F22" s="82"/>
    </row>
    <row r="23" spans="1:6" s="21" customFormat="1" ht="16.5" customHeight="1">
      <c r="A23" s="83"/>
      <c r="B23" s="85"/>
      <c r="C23" s="83" t="s">
        <v>38</v>
      </c>
      <c r="D23" s="78"/>
      <c r="E23" s="80"/>
      <c r="F23" s="82"/>
    </row>
    <row r="24" spans="1:6" s="21" customFormat="1" ht="16.5" customHeight="1">
      <c r="A24" s="83"/>
      <c r="B24" s="85"/>
      <c r="C24" s="83" t="s">
        <v>39</v>
      </c>
      <c r="D24" s="78"/>
      <c r="E24" s="87"/>
      <c r="F24" s="88"/>
    </row>
    <row r="25" spans="1:6" s="21" customFormat="1" ht="16.5" customHeight="1">
      <c r="A25" s="83"/>
      <c r="B25" s="85"/>
      <c r="C25" s="83" t="s">
        <v>40</v>
      </c>
      <c r="D25" s="78"/>
      <c r="E25" s="76"/>
      <c r="F25" s="89"/>
    </row>
    <row r="26" spans="1:6" s="21" customFormat="1" ht="16.5" customHeight="1">
      <c r="A26" s="83"/>
      <c r="B26" s="85"/>
      <c r="C26" s="83" t="s">
        <v>41</v>
      </c>
      <c r="D26" s="78"/>
      <c r="E26" s="90"/>
      <c r="F26" s="76"/>
    </row>
    <row r="27" spans="1:6" ht="16.5" customHeight="1">
      <c r="A27" s="91"/>
      <c r="B27" s="92"/>
      <c r="C27" s="91" t="s">
        <v>81</v>
      </c>
      <c r="D27" s="92"/>
      <c r="E27" s="92"/>
      <c r="F27" s="92"/>
    </row>
    <row r="28" spans="1:6" ht="16.5" customHeight="1">
      <c r="A28" s="91"/>
      <c r="B28" s="92"/>
      <c r="C28" s="91" t="s">
        <v>45</v>
      </c>
      <c r="D28" s="92"/>
      <c r="E28" s="92"/>
      <c r="F28" s="92"/>
    </row>
    <row r="29" spans="1:6" ht="16.5" customHeight="1">
      <c r="A29" s="91" t="s">
        <v>46</v>
      </c>
      <c r="B29" s="103">
        <f>B5</f>
        <v>39313561</v>
      </c>
      <c r="C29" s="91" t="s">
        <v>47</v>
      </c>
      <c r="D29" s="103">
        <f>B29</f>
        <v>39313561</v>
      </c>
      <c r="E29" s="103">
        <f>B29</f>
        <v>39313561</v>
      </c>
      <c r="F29" s="92"/>
    </row>
  </sheetData>
  <sheetProtection/>
  <mergeCells count="3">
    <mergeCell ref="A1:F1"/>
    <mergeCell ref="A3:B3"/>
    <mergeCell ref="C3:F3"/>
  </mergeCells>
  <printOptions/>
  <pageMargins left="0.75" right="0.75" top="0.21" bottom="0.6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tabSelected="1" zoomScalePageLayoutView="0" workbookViewId="0" topLeftCell="A1">
      <selection activeCell="K7" sqref="K7"/>
    </sheetView>
  </sheetViews>
  <sheetFormatPr defaultColWidth="9.16015625" defaultRowHeight="12.75" customHeight="1"/>
  <cols>
    <col min="1" max="1" width="19" style="0" customWidth="1"/>
    <col min="2" max="2" width="23.83203125" style="0" customWidth="1"/>
    <col min="3" max="3" width="23.5" style="0" customWidth="1"/>
    <col min="4" max="4" width="26.33203125" style="0" customWidth="1"/>
    <col min="5" max="5" width="32.16015625" style="0" customWidth="1"/>
    <col min="6" max="6" width="9.16015625" style="0" customWidth="1"/>
    <col min="7" max="10" width="9.5" style="0" bestFit="1" customWidth="1"/>
  </cols>
  <sheetData>
    <row r="1" spans="1:5" ht="46.5" customHeight="1">
      <c r="A1" s="116" t="s">
        <v>128</v>
      </c>
      <c r="B1" s="116"/>
      <c r="C1" s="116"/>
      <c r="D1" s="116"/>
      <c r="E1" s="116"/>
    </row>
    <row r="2" spans="1:5" s="21" customFormat="1" ht="12.75" customHeight="1">
      <c r="A2" s="21" t="s">
        <v>112</v>
      </c>
      <c r="E2" s="37" t="s">
        <v>1</v>
      </c>
    </row>
    <row r="3" spans="1:5" ht="17.25" customHeight="1">
      <c r="A3" s="117" t="s">
        <v>82</v>
      </c>
      <c r="B3" s="126"/>
      <c r="C3" s="126" t="s">
        <v>68</v>
      </c>
      <c r="D3" s="126" t="s">
        <v>69</v>
      </c>
      <c r="E3" s="117" t="s">
        <v>70</v>
      </c>
    </row>
    <row r="4" spans="1:5" ht="17.25" customHeight="1">
      <c r="A4" s="40" t="s">
        <v>58</v>
      </c>
      <c r="B4" s="41" t="s">
        <v>59</v>
      </c>
      <c r="C4" s="127"/>
      <c r="D4" s="127"/>
      <c r="E4" s="128"/>
    </row>
    <row r="5" spans="1:5" s="21" customFormat="1" ht="22.5" customHeight="1">
      <c r="A5" s="129" t="s">
        <v>118</v>
      </c>
      <c r="B5" s="130"/>
      <c r="C5" s="42">
        <f aca="true" t="shared" si="0" ref="C5:E6">C6</f>
        <v>39313561</v>
      </c>
      <c r="D5" s="42">
        <f t="shared" si="0"/>
        <v>31813561</v>
      </c>
      <c r="E5" s="42">
        <f t="shared" si="0"/>
        <v>7500000</v>
      </c>
    </row>
    <row r="6" spans="1:5" ht="22.5" customHeight="1">
      <c r="A6" s="52" t="s">
        <v>114</v>
      </c>
      <c r="B6" s="60" t="s">
        <v>119</v>
      </c>
      <c r="C6" s="42">
        <f t="shared" si="0"/>
        <v>39313561</v>
      </c>
      <c r="D6" s="42">
        <f t="shared" si="0"/>
        <v>31813561</v>
      </c>
      <c r="E6" s="42">
        <f t="shared" si="0"/>
        <v>7500000</v>
      </c>
    </row>
    <row r="7" spans="1:5" ht="22.5" customHeight="1">
      <c r="A7" s="58" t="s">
        <v>116</v>
      </c>
      <c r="B7" s="61" t="s">
        <v>120</v>
      </c>
      <c r="C7" s="42">
        <f>D7+E7</f>
        <v>39313561</v>
      </c>
      <c r="D7" s="97">
        <f>D8+D9</f>
        <v>31813561</v>
      </c>
      <c r="E7" s="97">
        <f>E8+E9</f>
        <v>7500000</v>
      </c>
    </row>
    <row r="8" spans="1:5" ht="22.5" customHeight="1">
      <c r="A8" s="58" t="s">
        <v>115</v>
      </c>
      <c r="B8" s="62" t="s">
        <v>121</v>
      </c>
      <c r="C8" s="42">
        <f>D8+E8</f>
        <v>38629562</v>
      </c>
      <c r="D8" s="98">
        <v>31509562</v>
      </c>
      <c r="E8" s="98">
        <v>7120000</v>
      </c>
    </row>
    <row r="9" spans="1:5" ht="22.5" customHeight="1">
      <c r="A9" s="59" t="s">
        <v>117</v>
      </c>
      <c r="B9" s="62" t="s">
        <v>122</v>
      </c>
      <c r="C9" s="42">
        <f>D9+E9</f>
        <v>683999</v>
      </c>
      <c r="D9" s="98">
        <v>303999</v>
      </c>
      <c r="E9" s="98">
        <v>380000</v>
      </c>
    </row>
    <row r="10" spans="1:5" ht="22.5" customHeight="1">
      <c r="A10" s="54"/>
      <c r="B10" s="55"/>
      <c r="C10" s="55"/>
      <c r="D10" s="55"/>
      <c r="E10" s="54"/>
    </row>
    <row r="11" spans="1:5" ht="22.5" customHeight="1">
      <c r="A11" s="54"/>
      <c r="B11" s="55"/>
      <c r="C11" s="54"/>
      <c r="D11" s="55"/>
      <c r="E11" s="54"/>
    </row>
    <row r="12" spans="1:5" ht="22.5" customHeight="1">
      <c r="A12" s="54"/>
      <c r="B12" s="55"/>
      <c r="C12" s="55"/>
      <c r="D12" s="55"/>
      <c r="E12" s="54"/>
    </row>
    <row r="13" spans="3:4" ht="12.75" customHeight="1">
      <c r="C13" s="29"/>
      <c r="D13" s="29"/>
    </row>
    <row r="14" spans="3:4" ht="12.75" customHeight="1">
      <c r="C14" s="29"/>
      <c r="D14" s="29"/>
    </row>
    <row r="15" ht="12.75" customHeight="1">
      <c r="C15" s="29"/>
    </row>
    <row r="16" spans="3:4" ht="12.75" customHeight="1">
      <c r="C16" s="29"/>
      <c r="D16" s="29"/>
    </row>
    <row r="17" spans="3:4" ht="12.75" customHeight="1">
      <c r="C17" s="29"/>
      <c r="D17" s="29"/>
    </row>
    <row r="18" ht="12.75" customHeight="1">
      <c r="D18" s="29"/>
    </row>
    <row r="19" ht="12.75" customHeight="1">
      <c r="D19" s="29"/>
    </row>
    <row r="20" ht="12.75" customHeight="1">
      <c r="D20" s="29"/>
    </row>
    <row r="21" ht="12.75" customHeight="1">
      <c r="D21" s="29"/>
    </row>
    <row r="22" ht="12.75" customHeight="1">
      <c r="D22" s="29"/>
    </row>
    <row r="23" ht="12.75" customHeight="1">
      <c r="D23" s="29"/>
    </row>
    <row r="24" ht="12.75" customHeight="1">
      <c r="D24" s="29"/>
    </row>
    <row r="25" ht="12.75" customHeight="1">
      <c r="E25" s="29"/>
    </row>
    <row r="26" ht="12.75" customHeight="1">
      <c r="E26" s="29"/>
    </row>
    <row r="27" ht="12.75" customHeight="1">
      <c r="E27" s="29"/>
    </row>
    <row r="28" ht="12.75" customHeight="1">
      <c r="E28" s="29"/>
    </row>
    <row r="29" ht="12.75" customHeight="1">
      <c r="E29" s="29"/>
    </row>
    <row r="30" ht="12.75" customHeight="1">
      <c r="E30" s="29"/>
    </row>
  </sheetData>
  <sheetProtection/>
  <mergeCells count="6">
    <mergeCell ref="A1:E1"/>
    <mergeCell ref="A3:B3"/>
    <mergeCell ref="C3:C4"/>
    <mergeCell ref="D3:D4"/>
    <mergeCell ref="E3:E4"/>
    <mergeCell ref="A5:B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0"/>
  <sheetViews>
    <sheetView showGridLines="0" showZeros="0" zoomScalePageLayoutView="0" workbookViewId="0" topLeftCell="A4">
      <selection activeCell="E48" sqref="E48:E52"/>
    </sheetView>
  </sheetViews>
  <sheetFormatPr defaultColWidth="9.16015625" defaultRowHeight="12.75" customHeight="1"/>
  <cols>
    <col min="1" max="1" width="48.33203125" style="0" customWidth="1"/>
    <col min="2" max="2" width="39" style="0" customWidth="1"/>
    <col min="3" max="4" width="9.16015625" style="0" customWidth="1"/>
    <col min="5" max="5" width="9.5" style="0" bestFit="1" customWidth="1"/>
    <col min="6" max="6" width="9.16015625" style="0" customWidth="1"/>
    <col min="7" max="7" width="9.5" style="0" bestFit="1" customWidth="1"/>
  </cols>
  <sheetData>
    <row r="1" spans="1:2" ht="39" customHeight="1">
      <c r="A1" s="116" t="s">
        <v>83</v>
      </c>
      <c r="B1" s="116"/>
    </row>
    <row r="2" spans="1:2" s="21" customFormat="1" ht="12.75" customHeight="1">
      <c r="A2" s="21" t="s">
        <v>112</v>
      </c>
      <c r="B2" s="37" t="s">
        <v>1</v>
      </c>
    </row>
    <row r="3" spans="1:2" ht="17.25" customHeight="1">
      <c r="A3" s="38" t="s">
        <v>84</v>
      </c>
      <c r="B3" s="131" t="s">
        <v>85</v>
      </c>
    </row>
    <row r="4" spans="1:2" ht="17.25" customHeight="1">
      <c r="A4" s="39" t="s">
        <v>59</v>
      </c>
      <c r="B4" s="132"/>
    </row>
    <row r="5" spans="1:2" s="21" customFormat="1" ht="16.5" customHeight="1">
      <c r="A5" s="93" t="s">
        <v>129</v>
      </c>
      <c r="B5" s="96">
        <f>B6+B7+B8+B9+B10+B11+B12</f>
        <v>23970532</v>
      </c>
    </row>
    <row r="6" spans="1:2" ht="16.5" customHeight="1">
      <c r="A6" s="94" t="s">
        <v>130</v>
      </c>
      <c r="B6" s="97">
        <v>9409980</v>
      </c>
    </row>
    <row r="7" spans="1:2" ht="16.5" customHeight="1">
      <c r="A7" s="94" t="s">
        <v>131</v>
      </c>
      <c r="B7" s="97">
        <f>504000+193680+722560+252000</f>
        <v>1672240</v>
      </c>
    </row>
    <row r="8" spans="1:2" ht="16.5" customHeight="1">
      <c r="A8" s="94" t="s">
        <v>132</v>
      </c>
      <c r="B8" s="97">
        <v>83433</v>
      </c>
    </row>
    <row r="9" spans="1:2" ht="16.5" customHeight="1">
      <c r="A9" s="94" t="s">
        <v>133</v>
      </c>
      <c r="B9" s="98">
        <f>182445+3263783+1286493</f>
        <v>4732721</v>
      </c>
    </row>
    <row r="10" spans="1:2" ht="16.5" customHeight="1">
      <c r="A10" s="94" t="s">
        <v>134</v>
      </c>
      <c r="B10" s="98"/>
    </row>
    <row r="11" spans="1:2" ht="16.5" customHeight="1">
      <c r="A11" s="94" t="s">
        <v>135</v>
      </c>
      <c r="B11" s="97">
        <v>6321500</v>
      </c>
    </row>
    <row r="12" spans="1:2" ht="16.5" customHeight="1">
      <c r="A12" s="94" t="s">
        <v>166</v>
      </c>
      <c r="B12" s="97">
        <f>788418+962240</f>
        <v>1750658</v>
      </c>
    </row>
    <row r="13" spans="1:2" ht="16.5" customHeight="1">
      <c r="A13" s="93" t="s">
        <v>136</v>
      </c>
      <c r="B13" s="97">
        <f>SUM(B14:B41)</f>
        <v>4728085</v>
      </c>
    </row>
    <row r="14" spans="1:2" ht="16.5" customHeight="1">
      <c r="A14" s="94" t="s">
        <v>137</v>
      </c>
      <c r="B14" s="97">
        <v>476000</v>
      </c>
    </row>
    <row r="15" spans="1:2" ht="16.5" customHeight="1">
      <c r="A15" s="94" t="s">
        <v>138</v>
      </c>
      <c r="B15" s="98"/>
    </row>
    <row r="16" spans="1:2" ht="16.5" customHeight="1">
      <c r="A16" s="94" t="s">
        <v>139</v>
      </c>
      <c r="B16" s="98"/>
    </row>
    <row r="17" spans="1:2" ht="16.5" customHeight="1">
      <c r="A17" s="94" t="s">
        <v>140</v>
      </c>
      <c r="B17" s="98"/>
    </row>
    <row r="18" spans="1:2" ht="16.5" customHeight="1">
      <c r="A18" s="94" t="s">
        <v>141</v>
      </c>
      <c r="B18" s="98">
        <v>58000</v>
      </c>
    </row>
    <row r="19" spans="1:2" ht="16.5" customHeight="1">
      <c r="A19" s="94" t="s">
        <v>142</v>
      </c>
      <c r="B19" s="98">
        <v>186000</v>
      </c>
    </row>
    <row r="20" spans="1:2" ht="16.5" customHeight="1">
      <c r="A20" s="94" t="s">
        <v>143</v>
      </c>
      <c r="B20" s="98"/>
    </row>
    <row r="21" spans="1:2" ht="16.5" customHeight="1">
      <c r="A21" s="94" t="s">
        <v>144</v>
      </c>
      <c r="B21" s="98"/>
    </row>
    <row r="22" spans="1:2" ht="16.5" customHeight="1">
      <c r="A22" s="94" t="s">
        <v>145</v>
      </c>
      <c r="B22" s="98"/>
    </row>
    <row r="23" spans="1:2" ht="16.5" customHeight="1">
      <c r="A23" s="94" t="s">
        <v>146</v>
      </c>
      <c r="B23" s="98">
        <v>1140000</v>
      </c>
    </row>
    <row r="24" spans="1:2" ht="16.5" customHeight="1">
      <c r="A24" s="94" t="s">
        <v>147</v>
      </c>
      <c r="B24" s="98"/>
    </row>
    <row r="25" spans="1:2" ht="16.5" customHeight="1">
      <c r="A25" s="94" t="s">
        <v>148</v>
      </c>
      <c r="B25" s="98">
        <v>85300</v>
      </c>
    </row>
    <row r="26" spans="1:2" ht="16.5" customHeight="1">
      <c r="A26" s="94" t="s">
        <v>149</v>
      </c>
      <c r="B26" s="98"/>
    </row>
    <row r="27" spans="1:2" ht="16.5" customHeight="1">
      <c r="A27" s="94" t="s">
        <v>150</v>
      </c>
      <c r="B27" s="98">
        <v>200000</v>
      </c>
    </row>
    <row r="28" spans="1:2" ht="16.5" customHeight="1">
      <c r="A28" s="94" t="s">
        <v>151</v>
      </c>
      <c r="B28" s="98">
        <v>286000</v>
      </c>
    </row>
    <row r="29" spans="1:2" ht="16.5" customHeight="1">
      <c r="A29" s="94" t="s">
        <v>89</v>
      </c>
      <c r="B29" s="98">
        <v>400000</v>
      </c>
    </row>
    <row r="30" spans="1:2" ht="16.5" customHeight="1">
      <c r="A30" s="94" t="s">
        <v>152</v>
      </c>
      <c r="B30" s="98"/>
    </row>
    <row r="31" spans="1:2" ht="16.5" customHeight="1">
      <c r="A31" s="94" t="s">
        <v>153</v>
      </c>
      <c r="B31" s="98"/>
    </row>
    <row r="32" spans="1:2" ht="16.5" customHeight="1">
      <c r="A32" s="94" t="s">
        <v>154</v>
      </c>
      <c r="B32" s="98"/>
    </row>
    <row r="33" spans="1:2" ht="16.5" customHeight="1">
      <c r="A33" s="94" t="s">
        <v>155</v>
      </c>
      <c r="B33" s="98">
        <v>198000</v>
      </c>
    </row>
    <row r="34" spans="1:2" ht="16.5" customHeight="1">
      <c r="A34" s="94" t="s">
        <v>156</v>
      </c>
      <c r="B34" s="98"/>
    </row>
    <row r="35" spans="1:2" ht="16.5" customHeight="1">
      <c r="A35" s="94" t="s">
        <v>157</v>
      </c>
      <c r="B35" s="98">
        <v>188200</v>
      </c>
    </row>
    <row r="36" spans="1:2" ht="16.5" customHeight="1">
      <c r="A36" s="94" t="s">
        <v>158</v>
      </c>
      <c r="B36" s="98">
        <v>291986</v>
      </c>
    </row>
    <row r="37" spans="1:2" ht="16.5" customHeight="1">
      <c r="A37" s="94" t="s">
        <v>92</v>
      </c>
      <c r="B37" s="98">
        <f>303000+147000</f>
        <v>450000</v>
      </c>
    </row>
    <row r="38" spans="1:2" ht="16.5" customHeight="1">
      <c r="A38" s="94" t="s">
        <v>163</v>
      </c>
      <c r="B38" s="98">
        <v>176400</v>
      </c>
    </row>
    <row r="39" spans="1:2" ht="16.5" customHeight="1">
      <c r="A39" s="94" t="s">
        <v>167</v>
      </c>
      <c r="B39" s="98">
        <v>100000</v>
      </c>
    </row>
    <row r="40" spans="1:2" ht="16.5" customHeight="1">
      <c r="A40" s="94" t="s">
        <v>159</v>
      </c>
      <c r="B40" s="98">
        <v>303999</v>
      </c>
    </row>
    <row r="41" spans="1:2" ht="16.5" customHeight="1">
      <c r="A41" s="94" t="s">
        <v>165</v>
      </c>
      <c r="B41" s="98">
        <v>188200</v>
      </c>
    </row>
    <row r="42" spans="1:2" ht="16.5" customHeight="1">
      <c r="A42" s="94" t="s">
        <v>168</v>
      </c>
      <c r="B42" s="98">
        <v>560000</v>
      </c>
    </row>
    <row r="43" spans="1:2" ht="16.5" customHeight="1">
      <c r="A43" s="95" t="s">
        <v>169</v>
      </c>
      <c r="B43" s="98">
        <f>B44+B45+B46+B47</f>
        <v>2234944</v>
      </c>
    </row>
    <row r="44" spans="1:2" ht="16.5" customHeight="1">
      <c r="A44" s="94" t="s">
        <v>160</v>
      </c>
      <c r="B44" s="98">
        <v>49296</v>
      </c>
    </row>
    <row r="45" spans="1:2" ht="16.5" customHeight="1">
      <c r="A45" s="94" t="s">
        <v>161</v>
      </c>
      <c r="B45" s="98">
        <v>1867558</v>
      </c>
    </row>
    <row r="46" spans="1:2" ht="16.5" customHeight="1">
      <c r="A46" s="94" t="s">
        <v>164</v>
      </c>
      <c r="B46" s="98">
        <v>62090</v>
      </c>
    </row>
    <row r="47" spans="1:2" ht="16.5" customHeight="1">
      <c r="A47" s="94" t="s">
        <v>162</v>
      </c>
      <c r="B47" s="98">
        <v>256000</v>
      </c>
    </row>
    <row r="48" spans="1:2" ht="16.5" customHeight="1">
      <c r="A48" s="54" t="s">
        <v>170</v>
      </c>
      <c r="B48" s="98">
        <f>B49</f>
        <v>200000</v>
      </c>
    </row>
    <row r="49" spans="1:2" ht="16.5" customHeight="1">
      <c r="A49" s="99" t="s">
        <v>171</v>
      </c>
      <c r="B49" s="98">
        <v>200000</v>
      </c>
    </row>
    <row r="50" spans="1:2" ht="16.5" customHeight="1">
      <c r="A50" s="54" t="s">
        <v>168</v>
      </c>
      <c r="B50" s="98">
        <v>680000</v>
      </c>
    </row>
    <row r="51" spans="1:2" ht="16.5" customHeight="1">
      <c r="A51" s="54" t="s">
        <v>118</v>
      </c>
      <c r="B51" s="98">
        <f>B5+B13+B43+B48+B50</f>
        <v>31813561</v>
      </c>
    </row>
    <row r="52" spans="1:2" ht="16.5" customHeight="1">
      <c r="A52" s="54"/>
      <c r="B52" s="54"/>
    </row>
    <row r="53" spans="1:2" ht="16.5" customHeight="1">
      <c r="A53" s="54"/>
      <c r="B53" s="54"/>
    </row>
    <row r="54" spans="1:2" ht="16.5" customHeight="1">
      <c r="A54" s="54"/>
      <c r="B54" s="54"/>
    </row>
    <row r="55" spans="1:2" ht="16.5" customHeight="1">
      <c r="A55" s="54"/>
      <c r="B55" s="54"/>
    </row>
    <row r="56" spans="1:2" ht="16.5" customHeight="1">
      <c r="A56" s="54"/>
      <c r="B56" s="54"/>
    </row>
    <row r="57" spans="1:2" ht="16.5" customHeight="1">
      <c r="A57" s="54"/>
      <c r="B57" s="54"/>
    </row>
    <row r="58" spans="1:2" ht="16.5" customHeight="1">
      <c r="A58" s="54"/>
      <c r="B58" s="54"/>
    </row>
    <row r="59" spans="1:2" ht="16.5" customHeight="1">
      <c r="A59" s="54"/>
      <c r="B59" s="54"/>
    </row>
    <row r="60" spans="1:2" ht="16.5" customHeight="1">
      <c r="A60" s="54"/>
      <c r="B60" s="54"/>
    </row>
  </sheetData>
  <sheetProtection/>
  <mergeCells count="2">
    <mergeCell ref="A1:B1"/>
    <mergeCell ref="B3:B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showGridLines="0" showZeros="0" zoomScalePageLayoutView="0" workbookViewId="0" topLeftCell="A1">
      <selection activeCell="F10" sqref="F10"/>
    </sheetView>
  </sheetViews>
  <sheetFormatPr defaultColWidth="9.16015625" defaultRowHeight="12.75" customHeight="1"/>
  <cols>
    <col min="1" max="1" width="19" style="0" customWidth="1"/>
    <col min="2" max="2" width="9.16015625" style="0" customWidth="1"/>
    <col min="3" max="3" width="20.83203125" style="0" customWidth="1"/>
    <col min="4" max="4" width="16.16015625" style="0" customWidth="1"/>
    <col min="5" max="5" width="11.83203125" style="0" customWidth="1"/>
    <col min="6" max="6" width="22.5" style="0" customWidth="1"/>
    <col min="7" max="7" width="18.66015625" style="0" customWidth="1"/>
    <col min="8" max="8" width="12.66015625" style="0" customWidth="1"/>
  </cols>
  <sheetData>
    <row r="1" spans="1:8" ht="49.5" customHeight="1">
      <c r="A1" s="116" t="s">
        <v>86</v>
      </c>
      <c r="B1" s="116"/>
      <c r="C1" s="116"/>
      <c r="D1" s="116"/>
      <c r="E1" s="116"/>
      <c r="F1" s="116"/>
      <c r="G1" s="116"/>
      <c r="H1" s="116"/>
    </row>
    <row r="2" spans="1:8" ht="12.75" customHeight="1">
      <c r="A2" s="30"/>
      <c r="B2" s="30"/>
      <c r="C2" s="30"/>
      <c r="D2" s="30"/>
      <c r="E2" s="30"/>
      <c r="F2" s="30"/>
      <c r="G2" s="30"/>
      <c r="H2" s="31" t="s">
        <v>1</v>
      </c>
    </row>
    <row r="3" spans="1:8" ht="23.25" customHeight="1">
      <c r="A3" s="120" t="s">
        <v>87</v>
      </c>
      <c r="B3" s="120" t="s">
        <v>49</v>
      </c>
      <c r="C3" s="120" t="s">
        <v>88</v>
      </c>
      <c r="D3" s="118" t="s">
        <v>89</v>
      </c>
      <c r="E3" s="121" t="s">
        <v>90</v>
      </c>
      <c r="F3" s="118"/>
      <c r="G3" s="120"/>
      <c r="H3" s="118" t="s">
        <v>91</v>
      </c>
    </row>
    <row r="4" spans="1:8" ht="21.75" customHeight="1">
      <c r="A4" s="133"/>
      <c r="B4" s="133"/>
      <c r="C4" s="133"/>
      <c r="D4" s="119"/>
      <c r="E4" s="32" t="s">
        <v>85</v>
      </c>
      <c r="F4" s="33" t="s">
        <v>92</v>
      </c>
      <c r="G4" s="34" t="s">
        <v>93</v>
      </c>
      <c r="H4" s="118"/>
    </row>
    <row r="5" spans="1:8" s="21" customFormat="1" ht="17.25" customHeight="1">
      <c r="A5" s="105" t="s">
        <v>113</v>
      </c>
      <c r="B5" s="106">
        <f>C5+D5+E5</f>
        <v>850000</v>
      </c>
      <c r="C5" s="106"/>
      <c r="D5" s="106">
        <v>400000</v>
      </c>
      <c r="E5" s="106">
        <f>F5+G5</f>
        <v>450000</v>
      </c>
      <c r="F5" s="106">
        <v>450000</v>
      </c>
      <c r="G5" s="35"/>
      <c r="H5" s="36"/>
    </row>
    <row r="6" spans="1:7" ht="12.75" customHeight="1">
      <c r="A6" s="29"/>
      <c r="B6" s="29"/>
      <c r="C6" s="29"/>
      <c r="D6" s="29"/>
      <c r="E6" s="29"/>
      <c r="F6" s="29"/>
      <c r="G6" s="29"/>
    </row>
    <row r="7" spans="1:4" ht="12.75" customHeight="1">
      <c r="A7" s="29"/>
      <c r="C7" s="29"/>
      <c r="D7" s="29"/>
    </row>
    <row r="8" spans="2:3" ht="12.75" customHeight="1">
      <c r="B8" s="29"/>
      <c r="C8" s="29"/>
    </row>
    <row r="9" spans="3:4" ht="12.75" customHeight="1">
      <c r="C9" s="29"/>
      <c r="D9" s="29"/>
    </row>
    <row r="10" ht="12.75" customHeight="1">
      <c r="D10" s="29"/>
    </row>
    <row r="11" spans="3:4" ht="12.75" customHeight="1">
      <c r="C11" s="29"/>
      <c r="D11" s="29"/>
    </row>
    <row r="12" ht="12.75" customHeight="1">
      <c r="C12" s="29"/>
    </row>
  </sheetData>
  <sheetProtection/>
  <mergeCells count="7">
    <mergeCell ref="A1:H1"/>
    <mergeCell ref="E3:G3"/>
    <mergeCell ref="A3:A4"/>
    <mergeCell ref="B3:B4"/>
    <mergeCell ref="C3:C4"/>
    <mergeCell ref="D3:D4"/>
    <mergeCell ref="H3:H4"/>
  </mergeCells>
  <printOptions/>
  <pageMargins left="0.75" right="0.75" top="1" bottom="1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zoomScalePageLayoutView="0" workbookViewId="0" topLeftCell="A1">
      <selection activeCell="D17" sqref="D17"/>
    </sheetView>
  </sheetViews>
  <sheetFormatPr defaultColWidth="9.16015625" defaultRowHeight="12.75" customHeight="1"/>
  <cols>
    <col min="1" max="1" width="27" style="0" customWidth="1"/>
    <col min="2" max="2" width="20" style="0" customWidth="1"/>
    <col min="3" max="3" width="25" style="0" customWidth="1"/>
    <col min="4" max="4" width="17.83203125" style="0" customWidth="1"/>
    <col min="5" max="5" width="18" style="0" customWidth="1"/>
  </cols>
  <sheetData>
    <row r="1" spans="1:5" ht="45" customHeight="1">
      <c r="A1" s="116" t="s">
        <v>94</v>
      </c>
      <c r="B1" s="116"/>
      <c r="C1" s="116"/>
      <c r="D1" s="116"/>
      <c r="E1" s="116"/>
    </row>
    <row r="2" s="21" customFormat="1" ht="21.75" customHeight="1">
      <c r="A2" s="114" t="s">
        <v>112</v>
      </c>
    </row>
    <row r="3" spans="1:5" ht="17.25" customHeight="1">
      <c r="A3" s="136" t="s">
        <v>67</v>
      </c>
      <c r="B3" s="135" t="s">
        <v>59</v>
      </c>
      <c r="C3" s="134" t="s">
        <v>95</v>
      </c>
      <c r="D3" s="135"/>
      <c r="E3" s="135"/>
    </row>
    <row r="4" spans="1:5" ht="17.25" customHeight="1">
      <c r="A4" s="137"/>
      <c r="B4" s="138"/>
      <c r="C4" s="23" t="s">
        <v>85</v>
      </c>
      <c r="D4" s="24" t="s">
        <v>69</v>
      </c>
      <c r="E4" s="24" t="s">
        <v>70</v>
      </c>
    </row>
    <row r="5" spans="1:5" s="21" customFormat="1" ht="17.25" customHeight="1">
      <c r="A5" s="25"/>
      <c r="B5" s="26"/>
      <c r="C5" s="27">
        <v>0</v>
      </c>
      <c r="D5" s="28">
        <v>0</v>
      </c>
      <c r="E5" s="28">
        <v>0</v>
      </c>
    </row>
    <row r="6" spans="1:5" ht="12.75" customHeight="1">
      <c r="A6" s="29"/>
      <c r="B6" s="29"/>
      <c r="C6" s="29"/>
      <c r="D6" s="29"/>
      <c r="E6" s="29"/>
    </row>
    <row r="7" spans="1:5" ht="12.75" customHeight="1">
      <c r="A7" s="29"/>
      <c r="B7" s="29"/>
      <c r="C7" s="29"/>
      <c r="D7" s="29"/>
      <c r="E7" s="29"/>
    </row>
    <row r="8" spans="1:5" ht="12.75" customHeight="1">
      <c r="A8" s="29"/>
      <c r="B8" s="29"/>
      <c r="C8" s="29"/>
      <c r="D8" s="29"/>
      <c r="E8" s="29"/>
    </row>
    <row r="9" spans="1:5" ht="12.75" customHeight="1">
      <c r="A9" s="29"/>
      <c r="B9" s="29"/>
      <c r="C9" s="29"/>
      <c r="D9" s="29"/>
      <c r="E9" s="29"/>
    </row>
    <row r="10" spans="1:4" ht="12.75" customHeight="1">
      <c r="A10" s="29"/>
      <c r="B10" s="29"/>
      <c r="C10" s="29"/>
      <c r="D10" s="29"/>
    </row>
    <row r="11" spans="3:4" ht="12.75" customHeight="1">
      <c r="C11" s="29"/>
      <c r="D11" s="29"/>
    </row>
    <row r="12" spans="3:4" ht="12.75" customHeight="1">
      <c r="C12" s="29"/>
      <c r="D12" s="29"/>
    </row>
    <row r="13" spans="2:4" ht="12.75" customHeight="1">
      <c r="B13" s="29"/>
      <c r="C13" s="29"/>
      <c r="D13" s="29"/>
    </row>
    <row r="14" spans="2:4" ht="12.75" customHeight="1">
      <c r="B14" s="29"/>
      <c r="C14" s="29"/>
      <c r="D14" s="29"/>
    </row>
    <row r="15" spans="3:4" ht="12.75" customHeight="1">
      <c r="C15" s="29"/>
      <c r="D15" s="29"/>
    </row>
    <row r="16" spans="2:4" ht="12.75" customHeight="1">
      <c r="B16" s="29"/>
      <c r="C16" s="29"/>
      <c r="D16" s="29"/>
    </row>
    <row r="17" ht="12.75" customHeight="1">
      <c r="D17" s="29"/>
    </row>
    <row r="18" spans="3:4" ht="12.75" customHeight="1">
      <c r="C18" s="29"/>
      <c r="D18" s="29"/>
    </row>
    <row r="19" ht="12.75" customHeight="1">
      <c r="D19" s="29"/>
    </row>
    <row r="20" ht="12.75" customHeight="1">
      <c r="D20" s="29"/>
    </row>
    <row r="21" spans="4:5" ht="12.75" customHeight="1">
      <c r="D21" s="29"/>
      <c r="E21" s="29"/>
    </row>
    <row r="22" ht="12.75" customHeight="1">
      <c r="E22" s="29"/>
    </row>
    <row r="23" ht="12.75" customHeight="1">
      <c r="E23" s="29"/>
    </row>
    <row r="24" ht="12.75" customHeight="1">
      <c r="E24" s="29"/>
    </row>
    <row r="25" ht="12.75" customHeight="1">
      <c r="E25" s="29"/>
    </row>
    <row r="26" ht="12.75" customHeight="1">
      <c r="E26" s="29"/>
    </row>
    <row r="27" ht="12.75" customHeight="1">
      <c r="E27" s="29"/>
    </row>
    <row r="28" ht="12.75" customHeight="1">
      <c r="E28" s="29"/>
    </row>
    <row r="29" ht="12.75" customHeight="1">
      <c r="E29" s="29"/>
    </row>
    <row r="30" ht="12.75" customHeight="1">
      <c r="F30" s="29"/>
    </row>
    <row r="31" ht="12.75" customHeight="1">
      <c r="F31" s="29"/>
    </row>
    <row r="32" ht="12.75" customHeight="1">
      <c r="F32" s="29"/>
    </row>
    <row r="33" ht="12.75" customHeight="1">
      <c r="F33" s="29"/>
    </row>
  </sheetData>
  <sheetProtection/>
  <mergeCells count="4">
    <mergeCell ref="A1:E1"/>
    <mergeCell ref="C3:E3"/>
    <mergeCell ref="A3:A4"/>
    <mergeCell ref="B3:B4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"/>
  <sheetViews>
    <sheetView zoomScaleSheetLayoutView="100" zoomScalePageLayoutView="0" workbookViewId="0" topLeftCell="A16">
      <selection activeCell="K8" sqref="K8"/>
    </sheetView>
  </sheetViews>
  <sheetFormatPr defaultColWidth="12" defaultRowHeight="11.25"/>
  <cols>
    <col min="1" max="1" width="7.66015625" style="1" customWidth="1"/>
    <col min="2" max="2" width="12.66015625" style="1" customWidth="1"/>
    <col min="3" max="3" width="17" style="1" bestFit="1" customWidth="1"/>
    <col min="4" max="4" width="8" style="1" customWidth="1"/>
    <col min="5" max="5" width="8.33203125" style="1" customWidth="1"/>
    <col min="6" max="6" width="8.5" style="1" customWidth="1"/>
    <col min="7" max="7" width="13.33203125" style="1" customWidth="1"/>
    <col min="8" max="8" width="10.83203125" style="1" customWidth="1"/>
    <col min="9" max="9" width="9.5" style="1" customWidth="1"/>
    <col min="10" max="10" width="46" style="1" customWidth="1"/>
    <col min="11" max="11" width="65.5" style="1" customWidth="1"/>
    <col min="12" max="12" width="23" style="1" customWidth="1"/>
    <col min="13" max="13" width="22.16015625" style="1" customWidth="1"/>
    <col min="14" max="16384" width="12" style="1" customWidth="1"/>
  </cols>
  <sheetData>
    <row r="1" spans="1:13" ht="14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8"/>
    </row>
    <row r="2" spans="1:13" ht="27">
      <c r="A2" s="4" t="s">
        <v>96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9" t="s">
        <v>1</v>
      </c>
    </row>
    <row r="4" spans="1:13" ht="14.25">
      <c r="A4" s="141" t="s">
        <v>97</v>
      </c>
      <c r="B4" s="6" t="s">
        <v>98</v>
      </c>
      <c r="C4" s="7"/>
      <c r="D4" s="7"/>
      <c r="E4" s="7"/>
      <c r="F4" s="7"/>
      <c r="G4" s="7"/>
      <c r="H4" s="8"/>
      <c r="I4" s="9"/>
      <c r="J4" s="121" t="s">
        <v>99</v>
      </c>
      <c r="K4" s="131" t="s">
        <v>100</v>
      </c>
      <c r="L4" s="131" t="s">
        <v>101</v>
      </c>
      <c r="M4" s="131"/>
    </row>
    <row r="5" spans="1:13" ht="14.25">
      <c r="A5" s="131"/>
      <c r="B5" s="142" t="s">
        <v>102</v>
      </c>
      <c r="C5" s="6" t="s">
        <v>103</v>
      </c>
      <c r="D5" s="8"/>
      <c r="E5" s="8"/>
      <c r="F5" s="8"/>
      <c r="G5" s="9"/>
      <c r="H5" s="139" t="s">
        <v>104</v>
      </c>
      <c r="I5" s="140"/>
      <c r="J5" s="118"/>
      <c r="K5" s="131"/>
      <c r="L5" s="131" t="s">
        <v>105</v>
      </c>
      <c r="M5" s="131" t="s">
        <v>106</v>
      </c>
    </row>
    <row r="6" spans="1:13" ht="48">
      <c r="A6" s="131"/>
      <c r="B6" s="131"/>
      <c r="C6" s="10" t="s">
        <v>107</v>
      </c>
      <c r="D6" s="10" t="s">
        <v>108</v>
      </c>
      <c r="E6" s="11" t="s">
        <v>109</v>
      </c>
      <c r="F6" s="10" t="s">
        <v>110</v>
      </c>
      <c r="G6" s="10" t="s">
        <v>111</v>
      </c>
      <c r="H6" s="12" t="s">
        <v>69</v>
      </c>
      <c r="I6" s="12" t="s">
        <v>70</v>
      </c>
      <c r="J6" s="119"/>
      <c r="K6" s="132"/>
      <c r="L6" s="132"/>
      <c r="M6" s="132"/>
    </row>
    <row r="7" spans="1:13" ht="27" customHeight="1">
      <c r="A7" s="13" t="s">
        <v>68</v>
      </c>
      <c r="B7" s="108">
        <f>C7+G7</f>
        <v>42663561</v>
      </c>
      <c r="C7" s="108">
        <f>42663561-3350000</f>
        <v>39313561</v>
      </c>
      <c r="D7" s="15"/>
      <c r="E7" s="16"/>
      <c r="F7" s="17"/>
      <c r="G7" s="108">
        <v>3350000</v>
      </c>
      <c r="H7" s="45">
        <v>34163561</v>
      </c>
      <c r="I7" s="109">
        <v>8500000</v>
      </c>
      <c r="J7" s="20"/>
      <c r="K7" s="20"/>
      <c r="L7" s="20"/>
      <c r="M7" s="20"/>
    </row>
    <row r="8" spans="1:13" ht="342" customHeight="1">
      <c r="A8" s="107" t="s">
        <v>113</v>
      </c>
      <c r="B8" s="14"/>
      <c r="C8" s="14"/>
      <c r="D8" s="15"/>
      <c r="E8" s="16"/>
      <c r="F8" s="17"/>
      <c r="G8" s="14"/>
      <c r="H8" s="14"/>
      <c r="I8" s="15"/>
      <c r="J8" s="110" t="s">
        <v>172</v>
      </c>
      <c r="K8" s="113" t="s">
        <v>175</v>
      </c>
      <c r="L8" s="112" t="s">
        <v>174</v>
      </c>
      <c r="M8" s="112" t="s">
        <v>173</v>
      </c>
    </row>
    <row r="9" ht="14.25">
      <c r="K9"/>
    </row>
    <row r="10" ht="14.25">
      <c r="K10" s="111"/>
    </row>
    <row r="11" ht="14.25">
      <c r="K11"/>
    </row>
    <row r="12" ht="14.25">
      <c r="K12" s="111"/>
    </row>
  </sheetData>
  <sheetProtection/>
  <mergeCells count="8">
    <mergeCell ref="L4:M4"/>
    <mergeCell ref="H5:I5"/>
    <mergeCell ref="A4:A6"/>
    <mergeCell ref="B5:B6"/>
    <mergeCell ref="J4:J6"/>
    <mergeCell ref="K4:K6"/>
    <mergeCell ref="L5:L6"/>
    <mergeCell ref="M5:M6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邹玉清</cp:lastModifiedBy>
  <cp:lastPrinted>2018-04-10T01:51:45Z</cp:lastPrinted>
  <dcterms:created xsi:type="dcterms:W3CDTF">2018-04-08T03:37:26Z</dcterms:created>
  <dcterms:modified xsi:type="dcterms:W3CDTF">2018-04-13T09:24:56Z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329014</vt:r8>
  </property>
  <property fmtid="{D5CDD505-2E9C-101B-9397-08002B2CF9AE}" pid="3" name="KSOProductBuildVer">
    <vt:lpwstr>2052-10.1.0.7224</vt:lpwstr>
  </property>
</Properties>
</file>